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balanza\Encuestas no financieras 2004\Avance 2020\Tercer trimestre\Cuadros Excel Impresión (Valores)\"/>
    </mc:Choice>
  </mc:AlternateContent>
  <bookViews>
    <workbookView xWindow="0" yWindow="0" windowWidth="21600" windowHeight="9735"/>
  </bookViews>
  <sheets>
    <sheet name="Cuadro 2 PA" sheetId="1" r:id="rId1"/>
  </sheets>
  <definedNames>
    <definedName name="_xlnm.Print_Area" localSheetId="0">'Cuadro 2 PA'!$A$1:$Q$67</definedName>
    <definedName name="_xlnm.Print_Titles" localSheetId="0">'Cuadro 2 PA'!$8:$13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60" i="1" l="1"/>
  <c r="H60" i="1"/>
  <c r="C60" i="1"/>
  <c r="M59" i="1"/>
  <c r="M57" i="1" s="1"/>
  <c r="H59" i="1"/>
  <c r="C59" i="1"/>
  <c r="C57" i="1" s="1"/>
  <c r="M58" i="1"/>
  <c r="H58" i="1"/>
  <c r="H57" i="1" s="1"/>
  <c r="C58" i="1"/>
  <c r="P57" i="1"/>
  <c r="O57" i="1"/>
  <c r="N57" i="1"/>
  <c r="L57" i="1"/>
  <c r="K57" i="1"/>
  <c r="J57" i="1"/>
  <c r="I57" i="1"/>
  <c r="G57" i="1"/>
  <c r="F57" i="1"/>
  <c r="E57" i="1"/>
  <c r="D57" i="1"/>
  <c r="M53" i="1"/>
  <c r="H53" i="1"/>
  <c r="C53" i="1"/>
  <c r="M52" i="1"/>
  <c r="H52" i="1"/>
  <c r="C52" i="1"/>
  <c r="M51" i="1"/>
  <c r="H51" i="1"/>
  <c r="C51" i="1"/>
  <c r="C49" i="1" s="1"/>
  <c r="M50" i="1"/>
  <c r="M49" i="1" s="1"/>
  <c r="H50" i="1"/>
  <c r="H49" i="1" s="1"/>
  <c r="C50" i="1"/>
  <c r="P49" i="1"/>
  <c r="O49" i="1"/>
  <c r="N49" i="1"/>
  <c r="L49" i="1"/>
  <c r="K49" i="1"/>
  <c r="J49" i="1"/>
  <c r="I49" i="1"/>
  <c r="G49" i="1"/>
  <c r="F49" i="1"/>
  <c r="E49" i="1"/>
  <c r="D49" i="1"/>
  <c r="M48" i="1"/>
  <c r="H48" i="1"/>
  <c r="C48" i="1"/>
  <c r="M47" i="1"/>
  <c r="H47" i="1"/>
  <c r="C47" i="1"/>
  <c r="M46" i="1"/>
  <c r="M44" i="1" s="1"/>
  <c r="H46" i="1"/>
  <c r="C46" i="1"/>
  <c r="C44" i="1" s="1"/>
  <c r="M45" i="1"/>
  <c r="H45" i="1"/>
  <c r="C45" i="1"/>
  <c r="P44" i="1"/>
  <c r="O44" i="1"/>
  <c r="N44" i="1"/>
  <c r="L44" i="1"/>
  <c r="K44" i="1"/>
  <c r="J44" i="1"/>
  <c r="I44" i="1"/>
  <c r="H44" i="1"/>
  <c r="G44" i="1"/>
  <c r="F44" i="1"/>
  <c r="E44" i="1"/>
  <c r="D44" i="1"/>
  <c r="M43" i="1"/>
  <c r="H43" i="1"/>
  <c r="C43" i="1"/>
  <c r="M42" i="1"/>
  <c r="H42" i="1"/>
  <c r="C42" i="1"/>
  <c r="C41" i="1" s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M40" i="1"/>
  <c r="H40" i="1"/>
  <c r="C40" i="1"/>
  <c r="M39" i="1"/>
  <c r="H39" i="1"/>
  <c r="C39" i="1"/>
  <c r="C38" i="1" s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M37" i="1"/>
  <c r="H37" i="1"/>
  <c r="C37" i="1"/>
  <c r="M36" i="1"/>
  <c r="H36" i="1"/>
  <c r="C36" i="1"/>
  <c r="C35" i="1" s="1"/>
  <c r="P35" i="1"/>
  <c r="P34" i="1" s="1"/>
  <c r="O35" i="1"/>
  <c r="N35" i="1"/>
  <c r="M35" i="1"/>
  <c r="M34" i="1" s="1"/>
  <c r="L35" i="1"/>
  <c r="L34" i="1" s="1"/>
  <c r="K35" i="1"/>
  <c r="J35" i="1"/>
  <c r="I35" i="1"/>
  <c r="I34" i="1" s="1"/>
  <c r="H35" i="1"/>
  <c r="H34" i="1" s="1"/>
  <c r="G35" i="1"/>
  <c r="F35" i="1"/>
  <c r="E35" i="1"/>
  <c r="E34" i="1" s="1"/>
  <c r="D35" i="1"/>
  <c r="D34" i="1" s="1"/>
  <c r="O34" i="1"/>
  <c r="N34" i="1"/>
  <c r="K34" i="1"/>
  <c r="J34" i="1"/>
  <c r="G34" i="1"/>
  <c r="F34" i="1"/>
  <c r="M32" i="1"/>
  <c r="H32" i="1"/>
  <c r="C32" i="1"/>
  <c r="M31" i="1"/>
  <c r="H31" i="1"/>
  <c r="C31" i="1"/>
  <c r="C30" i="1" s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M27" i="1"/>
  <c r="H27" i="1"/>
  <c r="C27" i="1"/>
  <c r="M26" i="1"/>
  <c r="H26" i="1"/>
  <c r="C26" i="1"/>
  <c r="C28" i="1" s="1"/>
  <c r="P24" i="1"/>
  <c r="O24" i="1"/>
  <c r="N24" i="1"/>
  <c r="L24" i="1"/>
  <c r="K24" i="1"/>
  <c r="J24" i="1"/>
  <c r="I24" i="1"/>
  <c r="G24" i="1"/>
  <c r="F24" i="1"/>
  <c r="E24" i="1"/>
  <c r="D24" i="1"/>
  <c r="C24" i="1"/>
  <c r="M23" i="1"/>
  <c r="H23" i="1"/>
  <c r="C23" i="1"/>
  <c r="M22" i="1"/>
  <c r="M24" i="1" s="1"/>
  <c r="H22" i="1"/>
  <c r="H24" i="1" s="1"/>
  <c r="C22" i="1"/>
  <c r="O21" i="1"/>
  <c r="O25" i="1" s="1"/>
  <c r="N21" i="1"/>
  <c r="N25" i="1" s="1"/>
  <c r="K21" i="1"/>
  <c r="K25" i="1" s="1"/>
  <c r="J21" i="1"/>
  <c r="J25" i="1" s="1"/>
  <c r="G21" i="1"/>
  <c r="G25" i="1" s="1"/>
  <c r="F21" i="1"/>
  <c r="F25" i="1" s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M19" i="1"/>
  <c r="H19" i="1"/>
  <c r="C19" i="1"/>
  <c r="M18" i="1"/>
  <c r="H18" i="1"/>
  <c r="C18" i="1"/>
  <c r="C20" i="1" s="1"/>
  <c r="P17" i="1"/>
  <c r="P21" i="1" s="1"/>
  <c r="P25" i="1" s="1"/>
  <c r="O17" i="1"/>
  <c r="N17" i="1"/>
  <c r="M17" i="1"/>
  <c r="M21" i="1" s="1"/>
  <c r="L17" i="1"/>
  <c r="L21" i="1" s="1"/>
  <c r="L25" i="1" s="1"/>
  <c r="K17" i="1"/>
  <c r="J17" i="1"/>
  <c r="I17" i="1"/>
  <c r="I21" i="1" s="1"/>
  <c r="I25" i="1" s="1"/>
  <c r="H17" i="1"/>
  <c r="H21" i="1" s="1"/>
  <c r="H25" i="1" s="1"/>
  <c r="G17" i="1"/>
  <c r="F17" i="1"/>
  <c r="E17" i="1"/>
  <c r="E21" i="1" s="1"/>
  <c r="E25" i="1" s="1"/>
  <c r="D17" i="1"/>
  <c r="D21" i="1" s="1"/>
  <c r="D25" i="1" s="1"/>
  <c r="M16" i="1"/>
  <c r="H16" i="1"/>
  <c r="C16" i="1"/>
  <c r="M15" i="1"/>
  <c r="H15" i="1"/>
  <c r="C15" i="1"/>
  <c r="C17" i="1" s="1"/>
  <c r="D29" i="1" l="1"/>
  <c r="D14" i="1"/>
  <c r="D33" i="1" s="1"/>
  <c r="D54" i="1" s="1"/>
  <c r="H29" i="1"/>
  <c r="H14" i="1"/>
  <c r="H33" i="1" s="1"/>
  <c r="H54" i="1" s="1"/>
  <c r="L29" i="1"/>
  <c r="L14" i="1"/>
  <c r="L33" i="1" s="1"/>
  <c r="L54" i="1" s="1"/>
  <c r="P29" i="1"/>
  <c r="P14" i="1"/>
  <c r="P33" i="1" s="1"/>
  <c r="P54" i="1" s="1"/>
  <c r="F14" i="1"/>
  <c r="F33" i="1" s="1"/>
  <c r="F54" i="1" s="1"/>
  <c r="F29" i="1"/>
  <c r="N14" i="1"/>
  <c r="N33" i="1" s="1"/>
  <c r="N54" i="1" s="1"/>
  <c r="N29" i="1"/>
  <c r="E29" i="1"/>
  <c r="E14" i="1"/>
  <c r="E33" i="1" s="1"/>
  <c r="E54" i="1" s="1"/>
  <c r="I29" i="1"/>
  <c r="I14" i="1"/>
  <c r="I33" i="1" s="1"/>
  <c r="I54" i="1" s="1"/>
  <c r="M25" i="1"/>
  <c r="G14" i="1"/>
  <c r="G33" i="1" s="1"/>
  <c r="G54" i="1" s="1"/>
  <c r="G29" i="1"/>
  <c r="O14" i="1"/>
  <c r="O33" i="1" s="1"/>
  <c r="O54" i="1" s="1"/>
  <c r="O29" i="1"/>
  <c r="C34" i="1"/>
  <c r="C21" i="1"/>
  <c r="C25" i="1" s="1"/>
  <c r="J14" i="1"/>
  <c r="J33" i="1" s="1"/>
  <c r="J54" i="1" s="1"/>
  <c r="J29" i="1"/>
  <c r="K14" i="1"/>
  <c r="K33" i="1" s="1"/>
  <c r="K54" i="1" s="1"/>
  <c r="K29" i="1"/>
  <c r="P55" i="1" l="1"/>
  <c r="P56" i="1"/>
  <c r="N55" i="1"/>
  <c r="N56" i="1" s="1"/>
  <c r="K55" i="1"/>
  <c r="K56" i="1" s="1"/>
  <c r="G55" i="1"/>
  <c r="G56" i="1" s="1"/>
  <c r="E55" i="1"/>
  <c r="E56" i="1"/>
  <c r="L55" i="1"/>
  <c r="L56" i="1"/>
  <c r="D55" i="1"/>
  <c r="D56" i="1"/>
  <c r="J55" i="1"/>
  <c r="J56" i="1" s="1"/>
  <c r="O55" i="1"/>
  <c r="O56" i="1" s="1"/>
  <c r="I55" i="1"/>
  <c r="I56" i="1"/>
  <c r="H55" i="1"/>
  <c r="H56" i="1"/>
  <c r="C14" i="1"/>
  <c r="C33" i="1" s="1"/>
  <c r="C54" i="1" s="1"/>
  <c r="C29" i="1"/>
  <c r="M29" i="1"/>
  <c r="M14" i="1"/>
  <c r="M33" i="1" s="1"/>
  <c r="M54" i="1" s="1"/>
  <c r="F55" i="1"/>
  <c r="F56" i="1" s="1"/>
  <c r="M55" i="1" l="1"/>
  <c r="M56" i="1"/>
  <c r="C55" i="1"/>
  <c r="C56" i="1" s="1"/>
</calcChain>
</file>

<file path=xl/sharedStrings.xml><?xml version="1.0" encoding="utf-8"?>
<sst xmlns="http://schemas.openxmlformats.org/spreadsheetml/2006/main" count="89" uniqueCount="71">
  <si>
    <t>Cuadro 2. PRESENTACIÓN ANALÍTICA DE LA BALANZA DE PAGOS DE PANAMÁ,</t>
  </si>
  <si>
    <t>Presentación analítica</t>
  </si>
  <si>
    <t>(en millones de balboas)</t>
  </si>
  <si>
    <t>Partida</t>
  </si>
  <si>
    <t>Total</t>
  </si>
  <si>
    <t>Trimestre</t>
  </si>
  <si>
    <t>Primer</t>
  </si>
  <si>
    <t>Segundo</t>
  </si>
  <si>
    <t>Tercer</t>
  </si>
  <si>
    <t>Cuarto</t>
  </si>
  <si>
    <t>(1) Excluye componentes que han sido clasificados como Grupo E.</t>
  </si>
  <si>
    <t>(P) Cifras preliminares.</t>
  </si>
  <si>
    <t>(E) Cifras estimadas.</t>
  </si>
  <si>
    <t>República de Panamá</t>
  </si>
  <si>
    <t>CONTRALORÍA GENERAL DE LA REPÚBLICA</t>
  </si>
  <si>
    <t>Instituto Nacional de Estadística y Censo</t>
  </si>
  <si>
    <t>0.0 Cuando la cantidad es menor a la unidad o fracción decimal adoptada para la expresión del dato.</t>
  </si>
  <si>
    <t>2018 (P)</t>
  </si>
  <si>
    <t>A.   Cuenta corriente</t>
  </si>
  <si>
    <t xml:space="preserve">             Balanza de bienes</t>
  </si>
  <si>
    <t xml:space="preserve">       3.   Servicios: crédito</t>
  </si>
  <si>
    <t xml:space="preserve">       4.   Servicios: débito</t>
  </si>
  <si>
    <t xml:space="preserve">             Balanza de servicios</t>
  </si>
  <si>
    <t xml:space="preserve">             Balanza de bienes y servicios</t>
  </si>
  <si>
    <t xml:space="preserve">       5.   Renta: crédito</t>
  </si>
  <si>
    <t xml:space="preserve">       6.   Renta: débito</t>
  </si>
  <si>
    <t xml:space="preserve">             Balanza de renta</t>
  </si>
  <si>
    <t xml:space="preserve">             Balanza de bienes, servicios y renta</t>
  </si>
  <si>
    <t xml:space="preserve">       7.   Transferencias corrientes: crédito</t>
  </si>
  <si>
    <t xml:space="preserve">       8.   Transferencias corrientes: débito</t>
  </si>
  <si>
    <t xml:space="preserve">             Balanza de transferencias corrientes</t>
  </si>
  <si>
    <t xml:space="preserve">             Balanza de bienes, servicios, renta y transferencias corrientes</t>
  </si>
  <si>
    <t>B.   Cuenta de capital</t>
  </si>
  <si>
    <t xml:space="preserve">       9.    Cuenta de capital: crédito</t>
  </si>
  <si>
    <t xml:space="preserve">     10.    Cuenta de capital: débito</t>
  </si>
  <si>
    <t xml:space="preserve">              Total, Grupos A y B</t>
  </si>
  <si>
    <t>C.   Cuenta financiera  (1)</t>
  </si>
  <si>
    <t xml:space="preserve">     11.    Inversión directa</t>
  </si>
  <si>
    <t xml:space="preserve">             11.1    En el extranjero</t>
  </si>
  <si>
    <t xml:space="preserve">             11.2    En la economía declarante</t>
  </si>
  <si>
    <t xml:space="preserve">     12.    Inversión de cartera - activos</t>
  </si>
  <si>
    <t xml:space="preserve">             12.1    Títulos de participación en el capital</t>
  </si>
  <si>
    <t xml:space="preserve">             12.2    Títulos de deuda</t>
  </si>
  <si>
    <t xml:space="preserve">     13.   Inversión de cartera - pasivos</t>
  </si>
  <si>
    <t xml:space="preserve">             13.1    Títulos de participación en el capital</t>
  </si>
  <si>
    <t xml:space="preserve">             13.2    Títulos de deuda</t>
  </si>
  <si>
    <t xml:space="preserve">     14.   Otra inversión - activos</t>
  </si>
  <si>
    <t xml:space="preserve">             14.1    Autoridades monetarias</t>
  </si>
  <si>
    <t xml:space="preserve">             14.2    Gobierno general</t>
  </si>
  <si>
    <t xml:space="preserve">             14.3    Bancos</t>
  </si>
  <si>
    <t xml:space="preserve">             14.4    Otros sectores</t>
  </si>
  <si>
    <t xml:space="preserve">     15.   Otra inversión - pasivos</t>
  </si>
  <si>
    <t xml:space="preserve">             15.1    Autoridades monetarias</t>
  </si>
  <si>
    <t xml:space="preserve">             15.2    Gobierno general</t>
  </si>
  <si>
    <t xml:space="preserve">             15.3    Bancos</t>
  </si>
  <si>
    <t xml:space="preserve">             15.4    Otros sectores</t>
  </si>
  <si>
    <t xml:space="preserve">              Total, Grupos A a C</t>
  </si>
  <si>
    <t>D.   Errores y omisiones netos</t>
  </si>
  <si>
    <t xml:space="preserve">              Total, Grupos A a D   (Balanza global)</t>
  </si>
  <si>
    <t>E.   Financiamiento</t>
  </si>
  <si>
    <t xml:space="preserve">     16.    Activos de reserva</t>
  </si>
  <si>
    <t xml:space="preserve">     17.    Uso del crédito y préstamos del Fondo Monetario Internacional</t>
  </si>
  <si>
    <t xml:space="preserve">     18.    Financiamiento excepcional</t>
  </si>
  <si>
    <t>NOTA: La diferencia que se observa entre el total y los parciales, se debe al redondeo.</t>
  </si>
  <si>
    <t xml:space="preserve">       1.   Bienes FOB: exportaciones</t>
  </si>
  <si>
    <t xml:space="preserve">       2.   Bienes FOB: importaciones</t>
  </si>
  <si>
    <t>Línea núm.</t>
  </si>
  <si>
    <t>2019 (P)</t>
  </si>
  <si>
    <t>2020 (E)</t>
  </si>
  <si>
    <t>Enero a septiembre</t>
  </si>
  <si>
    <t>SEGÚN PARTIDA: AÑOS 2018-19 Y ENERO A SEPTIEMBRE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</si>
</sst>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,##0\ [$€-1];[Red]\-#,##0\ [$€-1]"/>
  </numFmts>
  <fonts count="5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b/>
      <u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2" borderId="15" xfId="0" applyNumberFormat="1" applyFont="1" applyFill="1" applyBorder="1" applyAlignment="1" applyProtection="1">
      <alignment horizontal="center" vertical="center"/>
    </xf>
    <xf numFmtId="164" fontId="2" fillId="3" borderId="9" xfId="0" applyNumberFormat="1" applyFont="1" applyFill="1" applyBorder="1" applyAlignment="1" applyProtection="1"/>
    <xf numFmtId="164" fontId="2" fillId="3" borderId="9" xfId="0" applyNumberFormat="1" applyFont="1" applyFill="1" applyBorder="1" applyAlignment="1" applyProtection="1">
      <alignment horizontal="right"/>
    </xf>
    <xf numFmtId="0" fontId="2" fillId="3" borderId="14" xfId="0" applyNumberFormat="1" applyFont="1" applyFill="1" applyBorder="1" applyAlignment="1" applyProtection="1"/>
    <xf numFmtId="0" fontId="1" fillId="3" borderId="0" xfId="0" applyNumberFormat="1" applyFont="1" applyFill="1" applyBorder="1" applyAlignment="1" applyProtection="1"/>
    <xf numFmtId="0" fontId="2" fillId="3" borderId="3" xfId="0" applyNumberFormat="1" applyFont="1" applyFill="1" applyBorder="1" applyAlignment="1" applyProtection="1"/>
    <xf numFmtId="0" fontId="2" fillId="3" borderId="0" xfId="0" applyNumberFormat="1" applyFont="1" applyFill="1" applyBorder="1" applyAlignment="1" applyProtection="1"/>
    <xf numFmtId="0" fontId="2" fillId="0" borderId="0" xfId="0" applyNumberFormat="1" applyFont="1" applyFill="1" applyAlignment="1"/>
    <xf numFmtId="0" fontId="1" fillId="4" borderId="0" xfId="0" applyNumberFormat="1" applyFont="1" applyFill="1" applyBorder="1" applyAlignment="1"/>
    <xf numFmtId="0" fontId="1" fillId="4" borderId="0" xfId="0" applyNumberFormat="1" applyFont="1" applyFill="1" applyBorder="1" applyAlignment="1">
      <alignment horizontal="right"/>
    </xf>
    <xf numFmtId="0" fontId="2" fillId="3" borderId="0" xfId="0" applyNumberFormat="1" applyFont="1" applyFill="1" applyBorder="1" applyAlignment="1" applyProtection="1">
      <alignment horizontal="right"/>
    </xf>
    <xf numFmtId="0" fontId="3" fillId="3" borderId="0" xfId="0" applyNumberFormat="1" applyFont="1" applyFill="1" applyBorder="1" applyAlignment="1" applyProtection="1"/>
    <xf numFmtId="0" fontId="4" fillId="3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right"/>
    </xf>
    <xf numFmtId="0" fontId="2" fillId="3" borderId="5" xfId="0" applyNumberFormat="1" applyFont="1" applyFill="1" applyBorder="1" applyAlignment="1" applyProtection="1"/>
    <xf numFmtId="0" fontId="1" fillId="2" borderId="10" xfId="0" applyNumberFormat="1" applyFont="1" applyFill="1" applyBorder="1" applyAlignment="1" applyProtection="1">
      <alignment horizontal="center" vertical="center"/>
    </xf>
    <xf numFmtId="0" fontId="1" fillId="2" borderId="11" xfId="0" applyNumberFormat="1" applyFont="1" applyFill="1" applyBorder="1" applyAlignment="1" applyProtection="1">
      <alignment horizontal="center" vertical="center"/>
    </xf>
    <xf numFmtId="0" fontId="1" fillId="2" borderId="12" xfId="0" applyNumberFormat="1" applyFont="1" applyFill="1" applyBorder="1" applyAlignment="1" applyProtection="1">
      <alignment horizontal="center" vertical="center"/>
    </xf>
    <xf numFmtId="0" fontId="1" fillId="2" borderId="2" xfId="0" applyNumberFormat="1" applyFont="1" applyFill="1" applyBorder="1" applyAlignment="1" applyProtection="1">
      <alignment horizontal="center" vertical="center"/>
    </xf>
    <xf numFmtId="0" fontId="1" fillId="2" borderId="3" xfId="0" applyNumberFormat="1" applyFont="1" applyFill="1" applyBorder="1" applyAlignment="1" applyProtection="1">
      <alignment horizontal="center" vertical="center"/>
    </xf>
    <xf numFmtId="0" fontId="1" fillId="2" borderId="1" xfId="0" applyNumberFormat="1" applyFont="1" applyFill="1" applyBorder="1" applyAlignment="1" applyProtection="1">
      <alignment horizontal="center" vertical="center"/>
    </xf>
    <xf numFmtId="0" fontId="1" fillId="2" borderId="5" xfId="0" applyNumberFormat="1" applyFont="1" applyFill="1" applyBorder="1" applyAlignment="1" applyProtection="1">
      <alignment horizontal="center" vertical="center"/>
    </xf>
    <xf numFmtId="0" fontId="1" fillId="2" borderId="6" xfId="0" applyNumberFormat="1" applyFont="1" applyFill="1" applyBorder="1" applyAlignment="1" applyProtection="1">
      <alignment horizontal="center" vertical="center"/>
    </xf>
    <xf numFmtId="0" fontId="1" fillId="2" borderId="7" xfId="0" applyNumberFormat="1" applyFont="1" applyFill="1" applyBorder="1" applyAlignment="1" applyProtection="1">
      <alignment horizontal="center" vertical="center"/>
    </xf>
    <xf numFmtId="165" fontId="1" fillId="2" borderId="10" xfId="0" applyNumberFormat="1" applyFont="1" applyFill="1" applyBorder="1" applyAlignment="1" applyProtection="1">
      <alignment horizontal="center" vertical="center"/>
    </xf>
    <xf numFmtId="165" fontId="1" fillId="2" borderId="11" xfId="0" applyNumberFormat="1" applyFont="1" applyFill="1" applyBorder="1" applyAlignment="1" applyProtection="1">
      <alignment horizontal="center" vertical="center"/>
    </xf>
    <xf numFmtId="165" fontId="1" fillId="2" borderId="12" xfId="0" applyNumberFormat="1" applyFont="1" applyFill="1" applyBorder="1" applyAlignment="1" applyProtection="1">
      <alignment horizontal="center" vertical="center"/>
    </xf>
    <xf numFmtId="0" fontId="1" fillId="2" borderId="9" xfId="0" applyNumberFormat="1" applyFont="1" applyFill="1" applyBorder="1" applyAlignment="1" applyProtection="1">
      <alignment horizontal="center" vertical="center" wrapText="1"/>
    </xf>
    <xf numFmtId="0" fontId="1" fillId="2" borderId="14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Alignment="1">
      <alignment horizontal="center"/>
    </xf>
    <xf numFmtId="0" fontId="2" fillId="0" borderId="0" xfId="0" applyNumberFormat="1" applyFont="1" applyBorder="1" applyAlignment="1">
      <alignment horizontal="center"/>
    </xf>
    <xf numFmtId="0" fontId="2" fillId="0" borderId="0" xfId="0" applyNumberFormat="1" applyFont="1" applyFill="1"/>
    <xf numFmtId="0" fontId="1" fillId="0" borderId="0" xfId="0" applyNumberFormat="1" applyFont="1" applyAlignment="1">
      <alignment horizontal="center"/>
    </xf>
    <xf numFmtId="0" fontId="1" fillId="0" borderId="0" xfId="0" applyNumberFormat="1" applyFont="1" applyBorder="1" applyAlignment="1">
      <alignment horizontal="center"/>
    </xf>
    <xf numFmtId="0" fontId="2" fillId="0" borderId="0" xfId="0" applyNumberFormat="1" applyFont="1" applyBorder="1" applyAlignment="1"/>
    <xf numFmtId="0" fontId="2" fillId="0" borderId="0" xfId="0" applyNumberFormat="1" applyFont="1" applyBorder="1" applyAlignment="1">
      <alignment horizontal="right"/>
    </xf>
    <xf numFmtId="0" fontId="1" fillId="0" borderId="0" xfId="0" applyNumberFormat="1" applyFont="1" applyBorder="1" applyAlignment="1"/>
    <xf numFmtId="0" fontId="1" fillId="0" borderId="0" xfId="0" applyNumberFormat="1" applyFont="1" applyBorder="1" applyAlignment="1">
      <alignment horizontal="right"/>
    </xf>
    <xf numFmtId="0" fontId="1" fillId="0" borderId="0" xfId="0" applyNumberFormat="1" applyFont="1" applyFill="1"/>
    <xf numFmtId="0" fontId="1" fillId="2" borderId="1" xfId="0" applyNumberFormat="1" applyFont="1" applyFill="1" applyBorder="1" applyAlignment="1">
      <alignment horizontal="left" vertical="center" wrapText="1"/>
    </xf>
    <xf numFmtId="0" fontId="1" fillId="2" borderId="1" xfId="0" applyNumberFormat="1" applyFont="1" applyFill="1" applyBorder="1" applyAlignment="1" applyProtection="1">
      <alignment vertical="center"/>
    </xf>
    <xf numFmtId="0" fontId="1" fillId="2" borderId="2" xfId="0" applyNumberFormat="1" applyFont="1" applyFill="1" applyBorder="1" applyAlignment="1">
      <alignment horizontal="right" vertical="center" wrapText="1"/>
    </xf>
    <xf numFmtId="0" fontId="1" fillId="2" borderId="4" xfId="0" applyNumberFormat="1" applyFont="1" applyFill="1" applyBorder="1" applyAlignment="1">
      <alignment horizontal="left" vertical="center" wrapText="1"/>
    </xf>
    <xf numFmtId="0" fontId="1" fillId="2" borderId="4" xfId="0" applyNumberFormat="1" applyFont="1" applyFill="1" applyBorder="1" applyAlignment="1" applyProtection="1">
      <alignment vertical="center"/>
    </xf>
    <xf numFmtId="0" fontId="1" fillId="2" borderId="8" xfId="0" applyNumberFormat="1" applyFont="1" applyFill="1" applyBorder="1" applyAlignment="1">
      <alignment horizontal="right" vertical="center" wrapText="1"/>
    </xf>
    <xf numFmtId="0" fontId="1" fillId="2" borderId="9" xfId="0" applyNumberFormat="1" applyFont="1" applyFill="1" applyBorder="1" applyAlignment="1" applyProtection="1">
      <alignment horizontal="center" vertical="center"/>
    </xf>
    <xf numFmtId="0" fontId="1" fillId="2" borderId="13" xfId="0" applyNumberFormat="1" applyFont="1" applyFill="1" applyBorder="1" applyAlignment="1">
      <alignment horizontal="center" vertical="center"/>
    </xf>
    <xf numFmtId="0" fontId="1" fillId="2" borderId="8" xfId="0" applyNumberFormat="1" applyFont="1" applyFill="1" applyBorder="1" applyAlignment="1" applyProtection="1">
      <alignment horizontal="center" vertical="center"/>
    </xf>
    <xf numFmtId="0" fontId="1" fillId="2" borderId="0" xfId="0" applyNumberFormat="1" applyFont="1" applyFill="1" applyBorder="1" applyAlignment="1" applyProtection="1">
      <alignment horizontal="center" vertical="center"/>
    </xf>
    <xf numFmtId="0" fontId="1" fillId="2" borderId="4" xfId="0" applyNumberFormat="1" applyFont="1" applyFill="1" applyBorder="1" applyAlignment="1" applyProtection="1">
      <alignment horizontal="center" vertical="center"/>
    </xf>
    <xf numFmtId="0" fontId="1" fillId="2" borderId="7" xfId="0" applyNumberFormat="1" applyFont="1" applyFill="1" applyBorder="1" applyAlignment="1">
      <alignment horizontal="left" vertical="center" wrapText="1"/>
    </xf>
    <xf numFmtId="0" fontId="1" fillId="2" borderId="7" xfId="0" applyNumberFormat="1" applyFont="1" applyFill="1" applyBorder="1" applyAlignment="1" applyProtection="1">
      <alignment vertical="center"/>
    </xf>
    <xf numFmtId="0" fontId="1" fillId="2" borderId="14" xfId="0" applyNumberFormat="1" applyFont="1" applyFill="1" applyBorder="1" applyAlignment="1">
      <alignment horizontal="center" vertical="center"/>
    </xf>
    <xf numFmtId="0" fontId="1" fillId="2" borderId="5" xfId="0" applyNumberFormat="1" applyFont="1" applyFill="1" applyBorder="1" applyAlignment="1">
      <alignment horizontal="right" vertical="center" wrapText="1"/>
    </xf>
    <xf numFmtId="0" fontId="2" fillId="0" borderId="1" xfId="0" applyNumberFormat="1" applyFont="1" applyFill="1" applyBorder="1"/>
    <xf numFmtId="0" fontId="2" fillId="0" borderId="13" xfId="0" applyNumberFormat="1" applyFont="1" applyFill="1" applyBorder="1" applyAlignment="1" applyProtection="1">
      <alignment horizontal="center"/>
    </xf>
    <xf numFmtId="0" fontId="2" fillId="0" borderId="13" xfId="0" applyNumberFormat="1" applyFont="1" applyFill="1" applyBorder="1" applyAlignment="1" applyProtection="1"/>
    <xf numFmtId="0" fontId="2" fillId="0" borderId="13" xfId="0" applyNumberFormat="1" applyFont="1" applyFill="1" applyBorder="1"/>
    <xf numFmtId="0" fontId="2" fillId="0" borderId="2" xfId="0" applyNumberFormat="1" applyFont="1" applyFill="1" applyBorder="1"/>
    <xf numFmtId="0" fontId="2" fillId="0" borderId="4" xfId="0" applyNumberFormat="1" applyFont="1" applyFill="1" applyBorder="1"/>
    <xf numFmtId="0" fontId="2" fillId="3" borderId="9" xfId="0" applyNumberFormat="1" applyFont="1" applyFill="1" applyBorder="1" applyAlignment="1" applyProtection="1">
      <alignment horizontal="left"/>
    </xf>
    <xf numFmtId="164" fontId="1" fillId="3" borderId="9" xfId="0" applyNumberFormat="1" applyFont="1" applyFill="1" applyBorder="1" applyAlignment="1" applyProtection="1"/>
    <xf numFmtId="0" fontId="2" fillId="0" borderId="8" xfId="0" applyNumberFormat="1" applyFont="1" applyFill="1" applyBorder="1"/>
    <xf numFmtId="0" fontId="2" fillId="0" borderId="7" xfId="0" applyNumberFormat="1" applyFont="1" applyFill="1" applyBorder="1"/>
    <xf numFmtId="0" fontId="2" fillId="3" borderId="14" xfId="0" applyNumberFormat="1" applyFont="1" applyFill="1" applyBorder="1"/>
    <xf numFmtId="0" fontId="2" fillId="0" borderId="5" xfId="0" applyNumberFormat="1" applyFont="1" applyFill="1" applyBorder="1"/>
    <xf numFmtId="0" fontId="2" fillId="0" borderId="3" xfId="0" applyNumberFormat="1" applyFont="1" applyFill="1" applyBorder="1"/>
    <xf numFmtId="0" fontId="2" fillId="0" borderId="0" xfId="0" applyNumberFormat="1" applyFont="1" applyFill="1" applyBorder="1"/>
    <xf numFmtId="0" fontId="2" fillId="0" borderId="0" xfId="0" applyNumberFormat="1" applyFont="1" applyFill="1" applyBorder="1" applyAlignment="1" applyProtection="1"/>
    <xf numFmtId="0" fontId="2" fillId="0" borderId="0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4"/>
  <sheetViews>
    <sheetView showGridLines="0" tabSelected="1" zoomScaleNormal="100" zoomScaleSheetLayoutView="100" workbookViewId="0">
      <pane xSplit="2" ySplit="12" topLeftCell="C13" activePane="bottomRight" state="frozen"/>
      <selection activeCell="A13" sqref="A13"/>
      <selection pane="topRight" activeCell="A13" sqref="A13"/>
      <selection pane="bottomLeft" activeCell="A13" sqref="A13"/>
      <selection pane="bottomRight" sqref="A1:G1"/>
    </sheetView>
  </sheetViews>
  <sheetFormatPr baseColWidth="10" defaultColWidth="9.140625" defaultRowHeight="12.75" customHeight="1" x14ac:dyDescent="0.2"/>
  <cols>
    <col min="1" max="1" width="6.7109375" style="32" customWidth="1"/>
    <col min="2" max="2" width="60.7109375" style="68" customWidth="1"/>
    <col min="3" max="3" width="10.7109375" style="32" customWidth="1"/>
    <col min="4" max="7" width="8.7109375" style="32" customWidth="1"/>
    <col min="8" max="8" width="12.28515625" style="32" customWidth="1"/>
    <col min="9" max="12" width="11.7109375" style="32" customWidth="1"/>
    <col min="13" max="13" width="12.28515625" style="32" customWidth="1"/>
    <col min="14" max="16" width="11.7109375" style="32" customWidth="1"/>
    <col min="17" max="17" width="6.7109375" style="32" customWidth="1"/>
    <col min="18" max="16384" width="9.140625" style="32"/>
  </cols>
  <sheetData>
    <row r="1" spans="1:17" ht="12.75" customHeight="1" x14ac:dyDescent="0.2">
      <c r="A1" s="30" t="s">
        <v>13</v>
      </c>
      <c r="B1" s="30"/>
      <c r="C1" s="30"/>
      <c r="D1" s="30"/>
      <c r="E1" s="30"/>
      <c r="F1" s="30"/>
      <c r="G1" s="30"/>
      <c r="H1" s="31" t="s">
        <v>13</v>
      </c>
      <c r="I1" s="31"/>
      <c r="J1" s="31"/>
      <c r="K1" s="31"/>
      <c r="L1" s="31"/>
      <c r="M1" s="31"/>
      <c r="N1" s="31"/>
      <c r="O1" s="31"/>
      <c r="P1" s="31"/>
      <c r="Q1" s="31"/>
    </row>
    <row r="2" spans="1:17" ht="12.75" customHeight="1" x14ac:dyDescent="0.2">
      <c r="A2" s="33" t="s">
        <v>14</v>
      </c>
      <c r="B2" s="33"/>
      <c r="C2" s="33"/>
      <c r="D2" s="33"/>
      <c r="E2" s="33"/>
      <c r="F2" s="33"/>
      <c r="G2" s="33"/>
      <c r="H2" s="34" t="s">
        <v>14</v>
      </c>
      <c r="I2" s="34"/>
      <c r="J2" s="34"/>
      <c r="K2" s="34"/>
      <c r="L2" s="34"/>
      <c r="M2" s="34"/>
      <c r="N2" s="34"/>
      <c r="O2" s="34"/>
      <c r="P2" s="34"/>
      <c r="Q2" s="34"/>
    </row>
    <row r="3" spans="1:17" ht="12.75" customHeight="1" x14ac:dyDescent="0.2">
      <c r="A3" s="30" t="s">
        <v>15</v>
      </c>
      <c r="B3" s="30"/>
      <c r="C3" s="30"/>
      <c r="D3" s="30"/>
      <c r="E3" s="30"/>
      <c r="F3" s="30"/>
      <c r="G3" s="30"/>
      <c r="H3" s="30" t="s">
        <v>15</v>
      </c>
      <c r="I3" s="30"/>
      <c r="J3" s="30"/>
      <c r="K3" s="30"/>
      <c r="L3" s="30"/>
      <c r="M3" s="30"/>
      <c r="N3" s="30"/>
      <c r="O3" s="30"/>
      <c r="P3" s="30"/>
      <c r="Q3" s="30"/>
    </row>
    <row r="4" spans="1:17" ht="6" customHeight="1" x14ac:dyDescent="0.2">
      <c r="A4" s="35"/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6"/>
    </row>
    <row r="5" spans="1:17" s="39" customFormat="1" ht="12.75" customHeight="1" x14ac:dyDescent="0.2">
      <c r="A5" s="37" t="s">
        <v>0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8" t="s">
        <v>0</v>
      </c>
    </row>
    <row r="6" spans="1:17" s="39" customFormat="1" ht="12.75" customHeight="1" x14ac:dyDescent="0.2">
      <c r="A6" s="9" t="s">
        <v>70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10" t="s">
        <v>70</v>
      </c>
    </row>
    <row r="7" spans="1:17" ht="6" customHeight="1" x14ac:dyDescent="0.2">
      <c r="A7" s="35"/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</row>
    <row r="8" spans="1:17" ht="14.1" customHeight="1" x14ac:dyDescent="0.2">
      <c r="A8" s="40" t="s">
        <v>66</v>
      </c>
      <c r="B8" s="41"/>
      <c r="C8" s="19" t="s">
        <v>1</v>
      </c>
      <c r="D8" s="20"/>
      <c r="E8" s="20"/>
      <c r="F8" s="20"/>
      <c r="G8" s="21"/>
      <c r="H8" s="19" t="s">
        <v>1</v>
      </c>
      <c r="I8" s="20"/>
      <c r="J8" s="20"/>
      <c r="K8" s="20"/>
      <c r="L8" s="20"/>
      <c r="M8" s="20"/>
      <c r="N8" s="20"/>
      <c r="O8" s="20"/>
      <c r="P8" s="21"/>
      <c r="Q8" s="42" t="s">
        <v>66</v>
      </c>
    </row>
    <row r="9" spans="1:17" ht="14.1" customHeight="1" x14ac:dyDescent="0.2">
      <c r="A9" s="43"/>
      <c r="B9" s="44"/>
      <c r="C9" s="22" t="s">
        <v>2</v>
      </c>
      <c r="D9" s="23"/>
      <c r="E9" s="23"/>
      <c r="F9" s="23"/>
      <c r="G9" s="24"/>
      <c r="H9" s="22" t="s">
        <v>2</v>
      </c>
      <c r="I9" s="23"/>
      <c r="J9" s="23"/>
      <c r="K9" s="23"/>
      <c r="L9" s="23"/>
      <c r="M9" s="23"/>
      <c r="N9" s="23"/>
      <c r="O9" s="23"/>
      <c r="P9" s="24"/>
      <c r="Q9" s="45"/>
    </row>
    <row r="10" spans="1:17" ht="14.1" customHeight="1" x14ac:dyDescent="0.2">
      <c r="A10" s="43"/>
      <c r="B10" s="46" t="s">
        <v>3</v>
      </c>
      <c r="C10" s="16" t="s">
        <v>17</v>
      </c>
      <c r="D10" s="17"/>
      <c r="E10" s="17"/>
      <c r="F10" s="17"/>
      <c r="G10" s="18"/>
      <c r="H10" s="16" t="s">
        <v>67</v>
      </c>
      <c r="I10" s="17"/>
      <c r="J10" s="17"/>
      <c r="K10" s="17"/>
      <c r="L10" s="18"/>
      <c r="M10" s="25" t="s">
        <v>68</v>
      </c>
      <c r="N10" s="26"/>
      <c r="O10" s="26"/>
      <c r="P10" s="27"/>
      <c r="Q10" s="45"/>
    </row>
    <row r="11" spans="1:17" ht="14.1" customHeight="1" x14ac:dyDescent="0.2">
      <c r="A11" s="43"/>
      <c r="B11" s="44"/>
      <c r="C11" s="47" t="s">
        <v>4</v>
      </c>
      <c r="D11" s="48" t="s">
        <v>5</v>
      </c>
      <c r="E11" s="49"/>
      <c r="F11" s="49"/>
      <c r="G11" s="50"/>
      <c r="H11" s="47" t="s">
        <v>4</v>
      </c>
      <c r="I11" s="16" t="s">
        <v>5</v>
      </c>
      <c r="J11" s="17"/>
      <c r="K11" s="17"/>
      <c r="L11" s="18"/>
      <c r="M11" s="28" t="s">
        <v>69</v>
      </c>
      <c r="N11" s="16" t="s">
        <v>5</v>
      </c>
      <c r="O11" s="17"/>
      <c r="P11" s="18"/>
      <c r="Q11" s="45"/>
    </row>
    <row r="12" spans="1:17" ht="14.1" customHeight="1" x14ac:dyDescent="0.2">
      <c r="A12" s="51"/>
      <c r="B12" s="52"/>
      <c r="C12" s="53"/>
      <c r="D12" s="1" t="s">
        <v>6</v>
      </c>
      <c r="E12" s="1" t="s">
        <v>7</v>
      </c>
      <c r="F12" s="1" t="s">
        <v>8</v>
      </c>
      <c r="G12" s="1" t="s">
        <v>9</v>
      </c>
      <c r="H12" s="53"/>
      <c r="I12" s="1" t="s">
        <v>6</v>
      </c>
      <c r="J12" s="1" t="s">
        <v>7</v>
      </c>
      <c r="K12" s="1" t="s">
        <v>8</v>
      </c>
      <c r="L12" s="1" t="s">
        <v>9</v>
      </c>
      <c r="M12" s="29"/>
      <c r="N12" s="1" t="s">
        <v>6</v>
      </c>
      <c r="O12" s="1" t="s">
        <v>7</v>
      </c>
      <c r="P12" s="1" t="s">
        <v>8</v>
      </c>
      <c r="Q12" s="54"/>
    </row>
    <row r="13" spans="1:17" ht="6" customHeight="1" x14ac:dyDescent="0.2">
      <c r="A13" s="55"/>
      <c r="B13" s="56"/>
      <c r="C13" s="57"/>
      <c r="D13" s="57"/>
      <c r="E13" s="57"/>
      <c r="F13" s="57"/>
      <c r="G13" s="57"/>
      <c r="H13" s="58"/>
      <c r="I13" s="58"/>
      <c r="J13" s="58"/>
      <c r="K13" s="58"/>
      <c r="L13" s="58"/>
      <c r="M13" s="58"/>
      <c r="N13" s="58"/>
      <c r="O13" s="58"/>
      <c r="P13" s="59"/>
      <c r="Q13" s="59"/>
    </row>
    <row r="14" spans="1:17" ht="12.75" customHeight="1" x14ac:dyDescent="0.2">
      <c r="A14" s="60">
        <v>1</v>
      </c>
      <c r="B14" s="61" t="s">
        <v>18</v>
      </c>
      <c r="C14" s="62">
        <f>C25+C26+C27</f>
        <v>-4966.7998324300024</v>
      </c>
      <c r="D14" s="62">
        <f t="shared" ref="D14:G14" si="0">D25+D26+D27</f>
        <v>-1450.3639905500004</v>
      </c>
      <c r="E14" s="62">
        <f t="shared" si="0"/>
        <v>-822.84385892999921</v>
      </c>
      <c r="F14" s="62">
        <f t="shared" si="0"/>
        <v>-1577.1369375999989</v>
      </c>
      <c r="G14" s="62">
        <f t="shared" si="0"/>
        <v>-1116.4550453499999</v>
      </c>
      <c r="H14" s="62">
        <f>H25+H26+H27</f>
        <v>-3332.4257062700008</v>
      </c>
      <c r="I14" s="62">
        <f t="shared" ref="I14:L14" si="1">I25+I26+I27</f>
        <v>-927.63257923000174</v>
      </c>
      <c r="J14" s="62">
        <f t="shared" si="1"/>
        <v>-1392.5189041400006</v>
      </c>
      <c r="K14" s="62">
        <f t="shared" si="1"/>
        <v>-679.18085727999801</v>
      </c>
      <c r="L14" s="62">
        <f t="shared" si="1"/>
        <v>-333.09336561999919</v>
      </c>
      <c r="M14" s="62">
        <f>M25+M26+M27</f>
        <v>337.02790192540897</v>
      </c>
      <c r="N14" s="62">
        <f t="shared" ref="N14:P14" si="2">N25+N26+N27</f>
        <v>175.91060429999902</v>
      </c>
      <c r="O14" s="62">
        <f t="shared" si="2"/>
        <v>143.29293271999907</v>
      </c>
      <c r="P14" s="62">
        <f t="shared" si="2"/>
        <v>17.824364905412182</v>
      </c>
      <c r="Q14" s="63">
        <v>1</v>
      </c>
    </row>
    <row r="15" spans="1:17" ht="12.75" customHeight="1" x14ac:dyDescent="0.2">
      <c r="A15" s="60">
        <v>2</v>
      </c>
      <c r="B15" s="61" t="s">
        <v>64</v>
      </c>
      <c r="C15" s="2">
        <f>D15+E15+F15+G15</f>
        <v>13352.6835526</v>
      </c>
      <c r="D15" s="2">
        <v>3473.4719611099999</v>
      </c>
      <c r="E15" s="2">
        <v>3575.8783852099996</v>
      </c>
      <c r="F15" s="2">
        <v>3379.5419631600003</v>
      </c>
      <c r="G15" s="2">
        <v>2923.7912431200002</v>
      </c>
      <c r="H15" s="2">
        <f>I15+J15+K15+L15</f>
        <v>13214.012003999998</v>
      </c>
      <c r="I15" s="2">
        <v>2952.1885849999994</v>
      </c>
      <c r="J15" s="2">
        <v>3228.602918</v>
      </c>
      <c r="K15" s="2">
        <v>3473.8868170000005</v>
      </c>
      <c r="L15" s="2">
        <v>3559.3336839999997</v>
      </c>
      <c r="M15" s="2">
        <f>N15+O15+P15</f>
        <v>7323.6469891400002</v>
      </c>
      <c r="N15" s="2">
        <v>2703.91471572</v>
      </c>
      <c r="O15" s="2">
        <v>1800.8633764199999</v>
      </c>
      <c r="P15" s="2">
        <v>2818.8688970000003</v>
      </c>
      <c r="Q15" s="63">
        <v>2</v>
      </c>
    </row>
    <row r="16" spans="1:17" ht="12.75" customHeight="1" x14ac:dyDescent="0.2">
      <c r="A16" s="60">
        <v>3</v>
      </c>
      <c r="B16" s="61" t="s">
        <v>65</v>
      </c>
      <c r="C16" s="2">
        <f>D16+E16+F16+G16</f>
        <v>-23966.349747620003</v>
      </c>
      <c r="D16" s="2">
        <v>-5939.9539546200003</v>
      </c>
      <c r="E16" s="2">
        <v>-6023.1098979999997</v>
      </c>
      <c r="F16" s="2">
        <v>-6211.7422079999997</v>
      </c>
      <c r="G16" s="2">
        <v>-5791.5436870000003</v>
      </c>
      <c r="H16" s="2">
        <f>I16+J16+K16+L16</f>
        <v>-22261.339403999998</v>
      </c>
      <c r="I16" s="2">
        <v>-5541.1784850000004</v>
      </c>
      <c r="J16" s="2">
        <v>-5906.1305490000004</v>
      </c>
      <c r="K16" s="2">
        <v>-5576.5657469999987</v>
      </c>
      <c r="L16" s="2">
        <v>-5237.4646229999998</v>
      </c>
      <c r="M16" s="2">
        <f>N16+O16+P16</f>
        <v>-10506.849847280002</v>
      </c>
      <c r="N16" s="2">
        <v>-3959.8037964300001</v>
      </c>
      <c r="O16" s="2">
        <v>-3046.6414588100006</v>
      </c>
      <c r="P16" s="2">
        <v>-3500.4045920400004</v>
      </c>
      <c r="Q16" s="63">
        <v>3</v>
      </c>
    </row>
    <row r="17" spans="1:17" ht="12.75" customHeight="1" x14ac:dyDescent="0.2">
      <c r="A17" s="60">
        <v>4</v>
      </c>
      <c r="B17" s="61" t="s">
        <v>19</v>
      </c>
      <c r="C17" s="62">
        <f>C15+C16</f>
        <v>-10613.666195020003</v>
      </c>
      <c r="D17" s="62">
        <f t="shared" ref="D17:G17" si="3">D15+D16</f>
        <v>-2466.4819935100004</v>
      </c>
      <c r="E17" s="62">
        <f t="shared" si="3"/>
        <v>-2447.2315127900001</v>
      </c>
      <c r="F17" s="62">
        <f t="shared" si="3"/>
        <v>-2832.2002448399994</v>
      </c>
      <c r="G17" s="62">
        <f t="shared" si="3"/>
        <v>-2867.7524438800001</v>
      </c>
      <c r="H17" s="62">
        <f>H15+H16</f>
        <v>-9047.3274000000001</v>
      </c>
      <c r="I17" s="62">
        <f t="shared" ref="I17:L17" si="4">I15+I16</f>
        <v>-2588.9899000000009</v>
      </c>
      <c r="J17" s="62">
        <f t="shared" si="4"/>
        <v>-2677.5276310000004</v>
      </c>
      <c r="K17" s="62">
        <f t="shared" si="4"/>
        <v>-2102.6789299999982</v>
      </c>
      <c r="L17" s="62">
        <f t="shared" si="4"/>
        <v>-1678.1309390000001</v>
      </c>
      <c r="M17" s="62">
        <f>M15+M16</f>
        <v>-3183.2028581400018</v>
      </c>
      <c r="N17" s="62">
        <f t="shared" ref="N17:P17" si="5">N15+N16</f>
        <v>-1255.8890807100001</v>
      </c>
      <c r="O17" s="62">
        <f t="shared" si="5"/>
        <v>-1245.7780823900007</v>
      </c>
      <c r="P17" s="62">
        <f t="shared" si="5"/>
        <v>-681.53569504000006</v>
      </c>
      <c r="Q17" s="63">
        <v>4</v>
      </c>
    </row>
    <row r="18" spans="1:17" ht="12.75" customHeight="1" x14ac:dyDescent="0.2">
      <c r="A18" s="60">
        <v>5</v>
      </c>
      <c r="B18" s="61" t="s">
        <v>20</v>
      </c>
      <c r="C18" s="2">
        <f>D18+E18+F18+G18</f>
        <v>14461.026121270001</v>
      </c>
      <c r="D18" s="2">
        <v>3866.7508651099997</v>
      </c>
      <c r="E18" s="2">
        <v>3660.3128337400008</v>
      </c>
      <c r="F18" s="2">
        <v>3465.8181687000006</v>
      </c>
      <c r="G18" s="2">
        <v>3468.1442537200001</v>
      </c>
      <c r="H18" s="2">
        <f>I18+J18+K18+L18</f>
        <v>14663.248564</v>
      </c>
      <c r="I18" s="2">
        <v>3823.8919169999995</v>
      </c>
      <c r="J18" s="2">
        <v>3674.0961199999997</v>
      </c>
      <c r="K18" s="2">
        <v>3589.7177820000002</v>
      </c>
      <c r="L18" s="2">
        <v>3575.5427450000007</v>
      </c>
      <c r="M18" s="2">
        <f t="shared" ref="M18:M19" si="6">N18+O18+P18</f>
        <v>6961.9853145464149</v>
      </c>
      <c r="N18" s="2">
        <v>3418.5433263299992</v>
      </c>
      <c r="O18" s="2">
        <v>1684.8420015999995</v>
      </c>
      <c r="P18" s="2">
        <v>1858.599986616417</v>
      </c>
      <c r="Q18" s="63">
        <v>5</v>
      </c>
    </row>
    <row r="19" spans="1:17" ht="12.75" customHeight="1" x14ac:dyDescent="0.2">
      <c r="A19" s="60">
        <v>6</v>
      </c>
      <c r="B19" s="61" t="s">
        <v>21</v>
      </c>
      <c r="C19" s="2">
        <f>D19+E19+F19+G19</f>
        <v>-4907.9529903499997</v>
      </c>
      <c r="D19" s="2">
        <v>-1265.4480419199999</v>
      </c>
      <c r="E19" s="2">
        <v>-1156.9688102699999</v>
      </c>
      <c r="F19" s="2">
        <v>-1169.2051973399998</v>
      </c>
      <c r="G19" s="2">
        <v>-1316.3309408199998</v>
      </c>
      <c r="H19" s="2">
        <f>I19+J19+K19+L19</f>
        <v>-5112.5971519399991</v>
      </c>
      <c r="I19" s="2">
        <v>-1296.58050632</v>
      </c>
      <c r="J19" s="2">
        <v>-1302.8541402499998</v>
      </c>
      <c r="K19" s="2">
        <v>-1243.9460369399997</v>
      </c>
      <c r="L19" s="2">
        <v>-1269.2164684299998</v>
      </c>
      <c r="M19" s="2">
        <f t="shared" si="6"/>
        <v>-2206.7545364653984</v>
      </c>
      <c r="N19" s="2">
        <v>-1162.6876138499999</v>
      </c>
      <c r="O19" s="2">
        <v>-485.79719768999996</v>
      </c>
      <c r="P19" s="2">
        <v>-558.26972492539846</v>
      </c>
      <c r="Q19" s="63">
        <v>6</v>
      </c>
    </row>
    <row r="20" spans="1:17" ht="12.75" customHeight="1" x14ac:dyDescent="0.2">
      <c r="A20" s="60">
        <v>7</v>
      </c>
      <c r="B20" s="61" t="s">
        <v>22</v>
      </c>
      <c r="C20" s="62">
        <f>C18+C19</f>
        <v>9553.0731309200019</v>
      </c>
      <c r="D20" s="62">
        <f t="shared" ref="D20:G20" si="7">D18+D19</f>
        <v>2601.3028231899998</v>
      </c>
      <c r="E20" s="62">
        <f t="shared" si="7"/>
        <v>2503.344023470001</v>
      </c>
      <c r="F20" s="62">
        <f t="shared" si="7"/>
        <v>2296.6129713600008</v>
      </c>
      <c r="G20" s="62">
        <f t="shared" si="7"/>
        <v>2151.8133129000003</v>
      </c>
      <c r="H20" s="62">
        <f>H18+H19</f>
        <v>9550.6514120600004</v>
      </c>
      <c r="I20" s="62">
        <f t="shared" ref="I20:L20" si="8">I18+I19</f>
        <v>2527.3114106799994</v>
      </c>
      <c r="J20" s="62">
        <f t="shared" si="8"/>
        <v>2371.2419797499997</v>
      </c>
      <c r="K20" s="62">
        <f t="shared" si="8"/>
        <v>2345.7717450600003</v>
      </c>
      <c r="L20" s="62">
        <f t="shared" si="8"/>
        <v>2306.326276570001</v>
      </c>
      <c r="M20" s="62">
        <f>M18+M19</f>
        <v>4755.230778081017</v>
      </c>
      <c r="N20" s="62">
        <f t="shared" ref="N20:P20" si="9">N18+N19</f>
        <v>2255.8557124799991</v>
      </c>
      <c r="O20" s="62">
        <f t="shared" si="9"/>
        <v>1199.0448039099997</v>
      </c>
      <c r="P20" s="62">
        <f t="shared" si="9"/>
        <v>1300.3302616910187</v>
      </c>
      <c r="Q20" s="63">
        <v>7</v>
      </c>
    </row>
    <row r="21" spans="1:17" ht="12.75" customHeight="1" x14ac:dyDescent="0.2">
      <c r="A21" s="60">
        <v>8</v>
      </c>
      <c r="B21" s="61" t="s">
        <v>23</v>
      </c>
      <c r="C21" s="62">
        <f t="shared" ref="C21:P21" si="10">C17+C20</f>
        <v>-1060.5930641000014</v>
      </c>
      <c r="D21" s="62">
        <f t="shared" si="10"/>
        <v>134.82082967999941</v>
      </c>
      <c r="E21" s="62">
        <f t="shared" si="10"/>
        <v>56.112510680000923</v>
      </c>
      <c r="F21" s="62">
        <f t="shared" si="10"/>
        <v>-535.58727347999866</v>
      </c>
      <c r="G21" s="62">
        <f t="shared" si="10"/>
        <v>-715.93913097999985</v>
      </c>
      <c r="H21" s="62">
        <f t="shared" si="10"/>
        <v>503.32401206000031</v>
      </c>
      <c r="I21" s="62">
        <f t="shared" si="10"/>
        <v>-61.678489320001518</v>
      </c>
      <c r="J21" s="62">
        <f t="shared" si="10"/>
        <v>-306.28565125000068</v>
      </c>
      <c r="K21" s="62">
        <f t="shared" si="10"/>
        <v>243.09281506000207</v>
      </c>
      <c r="L21" s="62">
        <f t="shared" si="10"/>
        <v>628.1953375700009</v>
      </c>
      <c r="M21" s="62">
        <f t="shared" si="10"/>
        <v>1572.0279199410152</v>
      </c>
      <c r="N21" s="62">
        <f t="shared" si="10"/>
        <v>999.96663176999891</v>
      </c>
      <c r="O21" s="62">
        <f t="shared" si="10"/>
        <v>-46.73327848000099</v>
      </c>
      <c r="P21" s="62">
        <f t="shared" si="10"/>
        <v>618.79456665101861</v>
      </c>
      <c r="Q21" s="63">
        <v>8</v>
      </c>
    </row>
    <row r="22" spans="1:17" ht="12.75" customHeight="1" x14ac:dyDescent="0.2">
      <c r="A22" s="60">
        <v>9</v>
      </c>
      <c r="B22" s="61" t="s">
        <v>24</v>
      </c>
      <c r="C22" s="2">
        <f>D22+E22+F22+G22</f>
        <v>2551.5397319999997</v>
      </c>
      <c r="D22" s="2">
        <v>675.16932099999997</v>
      </c>
      <c r="E22" s="2">
        <v>571.44786899999997</v>
      </c>
      <c r="F22" s="2">
        <v>611.16861600000004</v>
      </c>
      <c r="G22" s="2">
        <v>693.75392599999998</v>
      </c>
      <c r="H22" s="2">
        <f>I22+J22+K22+L22</f>
        <v>2444.5706769999997</v>
      </c>
      <c r="I22" s="2">
        <v>713.3546859999999</v>
      </c>
      <c r="J22" s="2">
        <v>558.770625</v>
      </c>
      <c r="K22" s="2">
        <v>669.52937699999995</v>
      </c>
      <c r="L22" s="2">
        <v>502.91598900000008</v>
      </c>
      <c r="M22" s="2">
        <f t="shared" ref="M22:M23" si="11">N22+O22+P22</f>
        <v>1308.8135643057431</v>
      </c>
      <c r="N22" s="2">
        <v>493.86641956999983</v>
      </c>
      <c r="O22" s="2">
        <v>448.85465010999997</v>
      </c>
      <c r="P22" s="2">
        <v>366.09249462574331</v>
      </c>
      <c r="Q22" s="63">
        <v>9</v>
      </c>
    </row>
    <row r="23" spans="1:17" ht="12.75" customHeight="1" x14ac:dyDescent="0.2">
      <c r="A23" s="60">
        <v>10</v>
      </c>
      <c r="B23" s="61" t="s">
        <v>25</v>
      </c>
      <c r="C23" s="2">
        <f>D23+E23+F23+G23</f>
        <v>-6387.53770033</v>
      </c>
      <c r="D23" s="2">
        <v>-2240.8397412299996</v>
      </c>
      <c r="E23" s="2">
        <v>-1443.3206386100001</v>
      </c>
      <c r="F23" s="2">
        <v>-1620.46708012</v>
      </c>
      <c r="G23" s="2">
        <v>-1082.9102403700001</v>
      </c>
      <c r="H23" s="2">
        <f>I23+J23+K23+L23</f>
        <v>-6248.9871893300005</v>
      </c>
      <c r="I23" s="2">
        <v>-1561.1352869100001</v>
      </c>
      <c r="J23" s="2">
        <v>-1632.75087889</v>
      </c>
      <c r="K23" s="2">
        <v>-1591.2099923400001</v>
      </c>
      <c r="L23" s="2">
        <v>-1463.8910311900001</v>
      </c>
      <c r="M23" s="2">
        <f t="shared" si="11"/>
        <v>-2644.3667621599993</v>
      </c>
      <c r="N23" s="2">
        <v>-1341.9744474799998</v>
      </c>
      <c r="O23" s="2">
        <v>-304.0109619399999</v>
      </c>
      <c r="P23" s="2">
        <v>-998.3813527399999</v>
      </c>
      <c r="Q23" s="63">
        <v>10</v>
      </c>
    </row>
    <row r="24" spans="1:17" ht="12.75" customHeight="1" x14ac:dyDescent="0.2">
      <c r="A24" s="60">
        <v>11</v>
      </c>
      <c r="B24" s="61" t="s">
        <v>26</v>
      </c>
      <c r="C24" s="62">
        <f>C22+C23</f>
        <v>-3835.9979683300003</v>
      </c>
      <c r="D24" s="62">
        <f t="shared" ref="D24:G24" si="12">D22+D23</f>
        <v>-1565.6704202299998</v>
      </c>
      <c r="E24" s="62">
        <f t="shared" si="12"/>
        <v>-871.87276961000009</v>
      </c>
      <c r="F24" s="62">
        <f t="shared" si="12"/>
        <v>-1009.2984641199999</v>
      </c>
      <c r="G24" s="62">
        <f t="shared" si="12"/>
        <v>-389.15631437000013</v>
      </c>
      <c r="H24" s="62">
        <f>H22+H23</f>
        <v>-3804.4165123300008</v>
      </c>
      <c r="I24" s="62">
        <f t="shared" ref="I24:L24" si="13">I22+I23</f>
        <v>-847.7806009100002</v>
      </c>
      <c r="J24" s="62">
        <f t="shared" si="13"/>
        <v>-1073.9802538899999</v>
      </c>
      <c r="K24" s="62">
        <f t="shared" si="13"/>
        <v>-921.68061534000014</v>
      </c>
      <c r="L24" s="62">
        <f t="shared" si="13"/>
        <v>-960.97504219000007</v>
      </c>
      <c r="M24" s="62">
        <f>M22+M23</f>
        <v>-1335.5531978542563</v>
      </c>
      <c r="N24" s="62">
        <f t="shared" ref="N24:P24" si="14">N22+N23</f>
        <v>-848.10802790999992</v>
      </c>
      <c r="O24" s="62">
        <f t="shared" si="14"/>
        <v>144.84368817000006</v>
      </c>
      <c r="P24" s="62">
        <f t="shared" si="14"/>
        <v>-632.28885811425653</v>
      </c>
      <c r="Q24" s="63">
        <v>11</v>
      </c>
    </row>
    <row r="25" spans="1:17" ht="12.75" customHeight="1" x14ac:dyDescent="0.2">
      <c r="A25" s="60">
        <v>12</v>
      </c>
      <c r="B25" s="61" t="s">
        <v>27</v>
      </c>
      <c r="C25" s="62">
        <f t="shared" ref="C25:P25" si="15">C21+C24</f>
        <v>-4896.5910324300021</v>
      </c>
      <c r="D25" s="62">
        <f t="shared" si="15"/>
        <v>-1430.8495905500004</v>
      </c>
      <c r="E25" s="62">
        <f t="shared" si="15"/>
        <v>-815.76025892999917</v>
      </c>
      <c r="F25" s="62">
        <f t="shared" si="15"/>
        <v>-1544.8857375999987</v>
      </c>
      <c r="G25" s="62">
        <f t="shared" si="15"/>
        <v>-1105.0954453499999</v>
      </c>
      <c r="H25" s="62">
        <f t="shared" si="15"/>
        <v>-3301.0925002700005</v>
      </c>
      <c r="I25" s="62">
        <f t="shared" si="15"/>
        <v>-909.45909023000172</v>
      </c>
      <c r="J25" s="62">
        <f t="shared" si="15"/>
        <v>-1380.2659051400005</v>
      </c>
      <c r="K25" s="62">
        <f t="shared" si="15"/>
        <v>-678.58780027999808</v>
      </c>
      <c r="L25" s="62">
        <f t="shared" si="15"/>
        <v>-332.77970461999917</v>
      </c>
      <c r="M25" s="62">
        <f t="shared" si="15"/>
        <v>236.4747220867589</v>
      </c>
      <c r="N25" s="62">
        <f t="shared" si="15"/>
        <v>151.85860385999899</v>
      </c>
      <c r="O25" s="62">
        <f t="shared" si="15"/>
        <v>98.110409689999074</v>
      </c>
      <c r="P25" s="62">
        <f t="shared" si="15"/>
        <v>-13.494291463237914</v>
      </c>
      <c r="Q25" s="63">
        <v>12</v>
      </c>
    </row>
    <row r="26" spans="1:17" ht="12.75" customHeight="1" x14ac:dyDescent="0.2">
      <c r="A26" s="60">
        <v>13</v>
      </c>
      <c r="B26" s="61" t="s">
        <v>28</v>
      </c>
      <c r="C26" s="2">
        <f>D26+E26+F26+G26</f>
        <v>918.60419999999999</v>
      </c>
      <c r="D26" s="2">
        <v>223.15729999999999</v>
      </c>
      <c r="E26" s="2">
        <v>236.7422</v>
      </c>
      <c r="F26" s="2">
        <v>212.27189999999999</v>
      </c>
      <c r="G26" s="2">
        <v>246.43279999999999</v>
      </c>
      <c r="H26" s="2">
        <f>I26+J26+K26+L26</f>
        <v>975.65370699999994</v>
      </c>
      <c r="I26" s="2">
        <v>232.42111</v>
      </c>
      <c r="J26" s="2">
        <v>240.57341399999999</v>
      </c>
      <c r="K26" s="2">
        <v>253.104231</v>
      </c>
      <c r="L26" s="2">
        <v>249.55495199999999</v>
      </c>
      <c r="M26" s="2">
        <f t="shared" ref="M26:M27" si="16">N26+O26+P26</f>
        <v>546.68777541153599</v>
      </c>
      <c r="N26" s="2">
        <v>217.55561061</v>
      </c>
      <c r="O26" s="2">
        <v>156.28123504999999</v>
      </c>
      <c r="P26" s="2">
        <v>172.85092975153606</v>
      </c>
      <c r="Q26" s="63">
        <v>13</v>
      </c>
    </row>
    <row r="27" spans="1:17" ht="12.75" customHeight="1" x14ac:dyDescent="0.2">
      <c r="A27" s="60">
        <v>14</v>
      </c>
      <c r="B27" s="61" t="s">
        <v>29</v>
      </c>
      <c r="C27" s="2">
        <f>D27+E27+F27+G27</f>
        <v>-988.8130000000001</v>
      </c>
      <c r="D27" s="2">
        <v>-242.67169999999999</v>
      </c>
      <c r="E27" s="2">
        <v>-243.82580000000002</v>
      </c>
      <c r="F27" s="2">
        <v>-244.5231</v>
      </c>
      <c r="G27" s="2">
        <v>-257.79239999999999</v>
      </c>
      <c r="H27" s="2">
        <f>I27+J27+K27+L27</f>
        <v>-1006.986913</v>
      </c>
      <c r="I27" s="2">
        <v>-250.59459900000002</v>
      </c>
      <c r="J27" s="2">
        <v>-252.826413</v>
      </c>
      <c r="K27" s="2">
        <v>-253.69728799999999</v>
      </c>
      <c r="L27" s="2">
        <v>-249.86861300000001</v>
      </c>
      <c r="M27" s="2">
        <f t="shared" si="16"/>
        <v>-446.13459557288593</v>
      </c>
      <c r="N27" s="2">
        <v>-193.50361017</v>
      </c>
      <c r="O27" s="2">
        <v>-111.09871201999999</v>
      </c>
      <c r="P27" s="2">
        <v>-141.53227338288596</v>
      </c>
      <c r="Q27" s="63">
        <v>14</v>
      </c>
    </row>
    <row r="28" spans="1:17" ht="12.75" customHeight="1" x14ac:dyDescent="0.2">
      <c r="A28" s="60">
        <v>15</v>
      </c>
      <c r="B28" s="61" t="s">
        <v>30</v>
      </c>
      <c r="C28" s="62">
        <f>C26+C27</f>
        <v>-70.20880000000011</v>
      </c>
      <c r="D28" s="62">
        <f t="shared" ref="D28:G28" si="17">D26+D27</f>
        <v>-19.514399999999995</v>
      </c>
      <c r="E28" s="62">
        <f t="shared" si="17"/>
        <v>-7.0836000000000183</v>
      </c>
      <c r="F28" s="62">
        <f t="shared" si="17"/>
        <v>-32.251200000000011</v>
      </c>
      <c r="G28" s="62">
        <f t="shared" si="17"/>
        <v>-11.3596</v>
      </c>
      <c r="H28" s="62">
        <f>H26+H27</f>
        <v>-31.333206000000018</v>
      </c>
      <c r="I28" s="62">
        <f t="shared" ref="I28:L28" si="18">I26+I27</f>
        <v>-18.173489000000018</v>
      </c>
      <c r="J28" s="62">
        <f t="shared" si="18"/>
        <v>-12.252999000000017</v>
      </c>
      <c r="K28" s="62">
        <f t="shared" si="18"/>
        <v>-0.59305699999998751</v>
      </c>
      <c r="L28" s="62">
        <f t="shared" si="18"/>
        <v>-0.31366100000002461</v>
      </c>
      <c r="M28" s="62">
        <f>M26+M27</f>
        <v>100.55317983865007</v>
      </c>
      <c r="N28" s="62">
        <f t="shared" ref="N28:P28" si="19">N26+N27</f>
        <v>24.05200044</v>
      </c>
      <c r="O28" s="62">
        <f t="shared" si="19"/>
        <v>45.182523029999999</v>
      </c>
      <c r="P28" s="62">
        <f t="shared" si="19"/>
        <v>31.318656368650096</v>
      </c>
      <c r="Q28" s="63">
        <v>15</v>
      </c>
    </row>
    <row r="29" spans="1:17" ht="12.75" customHeight="1" x14ac:dyDescent="0.2">
      <c r="A29" s="60">
        <v>16</v>
      </c>
      <c r="B29" s="61" t="s">
        <v>31</v>
      </c>
      <c r="C29" s="62">
        <f t="shared" ref="C29:P29" si="20">C25+C28</f>
        <v>-4966.7998324300024</v>
      </c>
      <c r="D29" s="62">
        <f t="shared" si="20"/>
        <v>-1450.3639905500004</v>
      </c>
      <c r="E29" s="62">
        <f t="shared" si="20"/>
        <v>-822.84385892999921</v>
      </c>
      <c r="F29" s="62">
        <f t="shared" si="20"/>
        <v>-1577.1369375999986</v>
      </c>
      <c r="G29" s="62">
        <f t="shared" si="20"/>
        <v>-1116.4550453499999</v>
      </c>
      <c r="H29" s="62">
        <f t="shared" si="20"/>
        <v>-3332.4257062700008</v>
      </c>
      <c r="I29" s="62">
        <f t="shared" si="20"/>
        <v>-927.63257923000174</v>
      </c>
      <c r="J29" s="62">
        <f t="shared" si="20"/>
        <v>-1392.5189041400006</v>
      </c>
      <c r="K29" s="62">
        <f t="shared" si="20"/>
        <v>-679.18085727999801</v>
      </c>
      <c r="L29" s="62">
        <f t="shared" si="20"/>
        <v>-333.09336561999919</v>
      </c>
      <c r="M29" s="62">
        <f t="shared" si="20"/>
        <v>337.02790192540897</v>
      </c>
      <c r="N29" s="62">
        <f t="shared" si="20"/>
        <v>175.91060429999899</v>
      </c>
      <c r="O29" s="62">
        <f t="shared" si="20"/>
        <v>143.29293271999907</v>
      </c>
      <c r="P29" s="62">
        <f t="shared" si="20"/>
        <v>17.824364905412182</v>
      </c>
      <c r="Q29" s="63">
        <v>16</v>
      </c>
    </row>
    <row r="30" spans="1:17" ht="12.75" customHeight="1" x14ac:dyDescent="0.2">
      <c r="A30" s="60">
        <v>17</v>
      </c>
      <c r="B30" s="61" t="s">
        <v>32</v>
      </c>
      <c r="C30" s="62">
        <f>C31+C32</f>
        <v>22.650299999999998</v>
      </c>
      <c r="D30" s="62">
        <f t="shared" ref="D30:G30" si="21">D31+D32</f>
        <v>5.5237999999999996</v>
      </c>
      <c r="E30" s="62">
        <f t="shared" si="21"/>
        <v>5.5227000000000004</v>
      </c>
      <c r="F30" s="62">
        <f t="shared" si="21"/>
        <v>5.8018999999999998</v>
      </c>
      <c r="G30" s="62">
        <f t="shared" si="21"/>
        <v>5.8018999999999998</v>
      </c>
      <c r="H30" s="62">
        <f>H31+H32</f>
        <v>22.118534999999998</v>
      </c>
      <c r="I30" s="62">
        <f t="shared" ref="I30:L30" si="22">I31+I32</f>
        <v>5.5956929999999998</v>
      </c>
      <c r="J30" s="62">
        <f t="shared" si="22"/>
        <v>5.3184610000000001</v>
      </c>
      <c r="K30" s="62">
        <f t="shared" si="22"/>
        <v>5.4025059999999998</v>
      </c>
      <c r="L30" s="62">
        <f t="shared" si="22"/>
        <v>5.8018749999999999</v>
      </c>
      <c r="M30" s="62">
        <f>M31+M32</f>
        <v>8.3043569999999995</v>
      </c>
      <c r="N30" s="62">
        <f t="shared" ref="N30:P30" si="23">N31+N32</f>
        <v>3.0247570000000001</v>
      </c>
      <c r="O30" s="62">
        <f t="shared" si="23"/>
        <v>2.7696000000000001</v>
      </c>
      <c r="P30" s="62">
        <f t="shared" si="23"/>
        <v>2.5099999999999998</v>
      </c>
      <c r="Q30" s="63">
        <v>17</v>
      </c>
    </row>
    <row r="31" spans="1:17" ht="12.75" customHeight="1" x14ac:dyDescent="0.2">
      <c r="A31" s="60">
        <v>18</v>
      </c>
      <c r="B31" s="61" t="s">
        <v>33</v>
      </c>
      <c r="C31" s="2">
        <f>D31+E31+F31+G31</f>
        <v>22.650299999999998</v>
      </c>
      <c r="D31" s="2">
        <v>5.5237999999999996</v>
      </c>
      <c r="E31" s="2">
        <v>5.5227000000000004</v>
      </c>
      <c r="F31" s="2">
        <v>5.8018999999999998</v>
      </c>
      <c r="G31" s="2">
        <v>5.8018999999999998</v>
      </c>
      <c r="H31" s="2">
        <f>I31+J31+K31+L31</f>
        <v>22.118534999999998</v>
      </c>
      <c r="I31" s="2">
        <v>5.5956929999999998</v>
      </c>
      <c r="J31" s="2">
        <v>5.3184610000000001</v>
      </c>
      <c r="K31" s="2">
        <v>5.4025059999999998</v>
      </c>
      <c r="L31" s="2">
        <v>5.8018749999999999</v>
      </c>
      <c r="M31" s="2">
        <f t="shared" ref="M31:M32" si="24">N31+O31+P31</f>
        <v>8.3043569999999995</v>
      </c>
      <c r="N31" s="2">
        <v>3.0247570000000001</v>
      </c>
      <c r="O31" s="2">
        <v>2.7696000000000001</v>
      </c>
      <c r="P31" s="2">
        <v>2.5099999999999998</v>
      </c>
      <c r="Q31" s="63">
        <v>18</v>
      </c>
    </row>
    <row r="32" spans="1:17" ht="12.75" customHeight="1" x14ac:dyDescent="0.2">
      <c r="A32" s="60">
        <v>19</v>
      </c>
      <c r="B32" s="61" t="s">
        <v>34</v>
      </c>
      <c r="C32" s="2">
        <f>D32+E32+F32+G32</f>
        <v>0</v>
      </c>
      <c r="D32" s="3">
        <v>0</v>
      </c>
      <c r="E32" s="3">
        <v>0</v>
      </c>
      <c r="F32" s="3">
        <v>0</v>
      </c>
      <c r="G32" s="3">
        <v>0</v>
      </c>
      <c r="H32" s="2">
        <f>I32+J32+K32+L32</f>
        <v>0</v>
      </c>
      <c r="I32" s="3">
        <v>0</v>
      </c>
      <c r="J32" s="3">
        <v>0</v>
      </c>
      <c r="K32" s="3">
        <v>0</v>
      </c>
      <c r="L32" s="3">
        <v>0</v>
      </c>
      <c r="M32" s="2">
        <f t="shared" si="24"/>
        <v>0</v>
      </c>
      <c r="N32" s="3">
        <v>0</v>
      </c>
      <c r="O32" s="3">
        <v>0</v>
      </c>
      <c r="P32" s="3">
        <v>0</v>
      </c>
      <c r="Q32" s="63">
        <v>19</v>
      </c>
    </row>
    <row r="33" spans="1:17" ht="12.75" customHeight="1" x14ac:dyDescent="0.2">
      <c r="A33" s="60">
        <v>20</v>
      </c>
      <c r="B33" s="61" t="s">
        <v>35</v>
      </c>
      <c r="C33" s="62">
        <f>C14+C30</f>
        <v>-4944.1495324300022</v>
      </c>
      <c r="D33" s="62">
        <f t="shared" ref="D33:G33" si="25">D14+D30</f>
        <v>-1444.8401905500004</v>
      </c>
      <c r="E33" s="62">
        <f t="shared" si="25"/>
        <v>-817.32115892999923</v>
      </c>
      <c r="F33" s="62">
        <f t="shared" si="25"/>
        <v>-1571.3350375999989</v>
      </c>
      <c r="G33" s="62">
        <f t="shared" si="25"/>
        <v>-1110.6531453499999</v>
      </c>
      <c r="H33" s="62">
        <f>H14+H30</f>
        <v>-3310.3071712700007</v>
      </c>
      <c r="I33" s="62">
        <f t="shared" ref="I33:L33" si="26">I14+I30</f>
        <v>-922.03688623000176</v>
      </c>
      <c r="J33" s="62">
        <f t="shared" si="26"/>
        <v>-1387.2004431400005</v>
      </c>
      <c r="K33" s="62">
        <f t="shared" si="26"/>
        <v>-673.77835127999799</v>
      </c>
      <c r="L33" s="62">
        <f t="shared" si="26"/>
        <v>-327.29149061999919</v>
      </c>
      <c r="M33" s="62">
        <f>M14+M30</f>
        <v>345.33225892540895</v>
      </c>
      <c r="N33" s="62">
        <f t="shared" ref="N33:P33" si="27">N14+N30</f>
        <v>178.93536129999902</v>
      </c>
      <c r="O33" s="62">
        <f t="shared" si="27"/>
        <v>146.06253271999907</v>
      </c>
      <c r="P33" s="62">
        <f t="shared" si="27"/>
        <v>20.33436490541218</v>
      </c>
      <c r="Q33" s="63">
        <v>20</v>
      </c>
    </row>
    <row r="34" spans="1:17" ht="12.75" customHeight="1" x14ac:dyDescent="0.2">
      <c r="A34" s="60">
        <v>21</v>
      </c>
      <c r="B34" s="61" t="s">
        <v>36</v>
      </c>
      <c r="C34" s="62">
        <f>C35+C38+C41+C44+C49</f>
        <v>5674.1350875100015</v>
      </c>
      <c r="D34" s="62">
        <f t="shared" ref="D34:G34" si="28">D35+D38+D41+D44+D49</f>
        <v>281.06014882000022</v>
      </c>
      <c r="E34" s="62">
        <f t="shared" si="28"/>
        <v>2011.0608277700003</v>
      </c>
      <c r="F34" s="62">
        <f t="shared" si="28"/>
        <v>1783.7563509900001</v>
      </c>
      <c r="G34" s="62">
        <f t="shared" si="28"/>
        <v>1598.2577599300002</v>
      </c>
      <c r="H34" s="62">
        <f>H35+H38+H41+H44+H49</f>
        <v>6672.2170070000002</v>
      </c>
      <c r="I34" s="62">
        <f t="shared" ref="I34:L34" si="29">I35+I38+I41+I44+I49</f>
        <v>839.25163441000007</v>
      </c>
      <c r="J34" s="62">
        <f t="shared" si="29"/>
        <v>269.19544665000012</v>
      </c>
      <c r="K34" s="62">
        <f t="shared" si="29"/>
        <v>2141.9936456800001</v>
      </c>
      <c r="L34" s="62">
        <f t="shared" si="29"/>
        <v>3421.77628026</v>
      </c>
      <c r="M34" s="62">
        <f>M35+M38+M41+M44+M49</f>
        <v>5786.5714425768483</v>
      </c>
      <c r="N34" s="62">
        <f t="shared" ref="N34:P34" si="30">N35+N38+N41+N44+N49</f>
        <v>-142.20350397900063</v>
      </c>
      <c r="O34" s="62">
        <f t="shared" si="30"/>
        <v>2936.7802310179995</v>
      </c>
      <c r="P34" s="62">
        <f t="shared" si="30"/>
        <v>2991.99471553785</v>
      </c>
      <c r="Q34" s="63">
        <v>21</v>
      </c>
    </row>
    <row r="35" spans="1:17" ht="12.75" customHeight="1" x14ac:dyDescent="0.2">
      <c r="A35" s="60">
        <v>22</v>
      </c>
      <c r="B35" s="61" t="s">
        <v>37</v>
      </c>
      <c r="C35" s="2">
        <f>C36+C37</f>
        <v>4917.3031778500008</v>
      </c>
      <c r="D35" s="2">
        <f t="shared" ref="D35:G35" si="31">D36+D37</f>
        <v>520.0195200500001</v>
      </c>
      <c r="E35" s="2">
        <f t="shared" si="31"/>
        <v>1945.6842295900003</v>
      </c>
      <c r="F35" s="2">
        <f t="shared" si="31"/>
        <v>1078.1892706600001</v>
      </c>
      <c r="G35" s="2">
        <f t="shared" si="31"/>
        <v>1373.4101575499999</v>
      </c>
      <c r="H35" s="2">
        <f>H36+H37</f>
        <v>3686.0210351000005</v>
      </c>
      <c r="I35" s="2">
        <f t="shared" ref="I35:L35" si="32">I36+I37</f>
        <v>907.02873900999998</v>
      </c>
      <c r="J35" s="2">
        <f t="shared" si="32"/>
        <v>645.56946038000012</v>
      </c>
      <c r="K35" s="2">
        <f t="shared" si="32"/>
        <v>1387.3450881799999</v>
      </c>
      <c r="L35" s="2">
        <f t="shared" si="32"/>
        <v>746.0777475299999</v>
      </c>
      <c r="M35" s="2">
        <f>M36+M37</f>
        <v>1656.3460849000001</v>
      </c>
      <c r="N35" s="2">
        <f t="shared" ref="N35:P35" si="33">N36+N37</f>
        <v>1107.05351903</v>
      </c>
      <c r="O35" s="2">
        <f t="shared" si="33"/>
        <v>421.80212123000013</v>
      </c>
      <c r="P35" s="2">
        <f t="shared" si="33"/>
        <v>127.49044463999991</v>
      </c>
      <c r="Q35" s="63">
        <v>22</v>
      </c>
    </row>
    <row r="36" spans="1:17" ht="12.75" customHeight="1" x14ac:dyDescent="0.2">
      <c r="A36" s="60">
        <v>23</v>
      </c>
      <c r="B36" s="61" t="s">
        <v>38</v>
      </c>
      <c r="C36" s="2">
        <f>D36+E36+F36+G36</f>
        <v>-163.08940000000001</v>
      </c>
      <c r="D36" s="2">
        <v>-11.2211</v>
      </c>
      <c r="E36" s="2">
        <v>-95.185000000000002</v>
      </c>
      <c r="F36" s="2">
        <v>-77.205500000000001</v>
      </c>
      <c r="G36" s="2">
        <v>20.522199999999998</v>
      </c>
      <c r="H36" s="2">
        <f>I36+J36+K36+L36</f>
        <v>-634.35469399999988</v>
      </c>
      <c r="I36" s="2">
        <v>-186.29011500000001</v>
      </c>
      <c r="J36" s="2">
        <v>-176.916708</v>
      </c>
      <c r="K36" s="2">
        <v>-96.976238999999993</v>
      </c>
      <c r="L36" s="2">
        <v>-174.17163199999999</v>
      </c>
      <c r="M36" s="2">
        <f t="shared" ref="M36:M37" si="34">N36+O36+P36</f>
        <v>-259.20795197000001</v>
      </c>
      <c r="N36" s="2">
        <v>38.91922005</v>
      </c>
      <c r="O36" s="2">
        <v>36.148906569999994</v>
      </c>
      <c r="P36" s="2">
        <v>-334.27607859</v>
      </c>
      <c r="Q36" s="63">
        <v>23</v>
      </c>
    </row>
    <row r="37" spans="1:17" ht="12.75" customHeight="1" x14ac:dyDescent="0.2">
      <c r="A37" s="60">
        <v>24</v>
      </c>
      <c r="B37" s="61" t="s">
        <v>39</v>
      </c>
      <c r="C37" s="2">
        <f>D37+E37+F37+G37</f>
        <v>5080.3925778500006</v>
      </c>
      <c r="D37" s="2">
        <v>531.24062005000008</v>
      </c>
      <c r="E37" s="2">
        <v>2040.8692295900003</v>
      </c>
      <c r="F37" s="2">
        <v>1155.3947706600002</v>
      </c>
      <c r="G37" s="2">
        <v>1352.88795755</v>
      </c>
      <c r="H37" s="2">
        <f>I37+J37+K37+L37</f>
        <v>4320.3757291000002</v>
      </c>
      <c r="I37" s="2">
        <v>1093.31885401</v>
      </c>
      <c r="J37" s="2">
        <v>822.48616838000009</v>
      </c>
      <c r="K37" s="2">
        <v>1484.32132718</v>
      </c>
      <c r="L37" s="2">
        <v>920.24937952999994</v>
      </c>
      <c r="M37" s="2">
        <f t="shared" si="34"/>
        <v>1915.5540368700001</v>
      </c>
      <c r="N37" s="2">
        <v>1068.13429898</v>
      </c>
      <c r="O37" s="2">
        <v>385.65321466000012</v>
      </c>
      <c r="P37" s="2">
        <v>461.7665232299999</v>
      </c>
      <c r="Q37" s="63">
        <v>24</v>
      </c>
    </row>
    <row r="38" spans="1:17" ht="12.75" customHeight="1" x14ac:dyDescent="0.2">
      <c r="A38" s="60">
        <v>25</v>
      </c>
      <c r="B38" s="61" t="s">
        <v>40</v>
      </c>
      <c r="C38" s="2">
        <f>C39+C40</f>
        <v>-1230.68764693</v>
      </c>
      <c r="D38" s="2">
        <f t="shared" ref="D38:G38" si="35">D39+D40</f>
        <v>-232.66682968999999</v>
      </c>
      <c r="E38" s="2">
        <f t="shared" si="35"/>
        <v>-804.62316188000011</v>
      </c>
      <c r="F38" s="2">
        <f t="shared" si="35"/>
        <v>6.9741855199999847</v>
      </c>
      <c r="G38" s="2">
        <f t="shared" si="35"/>
        <v>-200.37184088000004</v>
      </c>
      <c r="H38" s="2">
        <f>H39+H40</f>
        <v>620.99721682000018</v>
      </c>
      <c r="I38" s="2">
        <f t="shared" ref="I38:L38" si="36">I39+I40</f>
        <v>-206.50326417999997</v>
      </c>
      <c r="J38" s="2">
        <f t="shared" si="36"/>
        <v>627.78777500000001</v>
      </c>
      <c r="K38" s="2">
        <f t="shared" si="36"/>
        <v>-725.94946900000002</v>
      </c>
      <c r="L38" s="2">
        <f t="shared" si="36"/>
        <v>925.66217500000005</v>
      </c>
      <c r="M38" s="2">
        <f>M39+M40</f>
        <v>202.67532001685089</v>
      </c>
      <c r="N38" s="2">
        <f t="shared" ref="N38:P38" si="37">N39+N40</f>
        <v>8.2760095610004996</v>
      </c>
      <c r="O38" s="2">
        <f t="shared" si="37"/>
        <v>-249.01254672200014</v>
      </c>
      <c r="P38" s="2">
        <f t="shared" si="37"/>
        <v>443.41185717785049</v>
      </c>
      <c r="Q38" s="63">
        <v>25</v>
      </c>
    </row>
    <row r="39" spans="1:17" ht="12.75" customHeight="1" x14ac:dyDescent="0.2">
      <c r="A39" s="60">
        <v>26</v>
      </c>
      <c r="B39" s="61" t="s">
        <v>41</v>
      </c>
      <c r="C39" s="2">
        <f t="shared" ref="C39:C40" si="38">D39+E39+F39+G39</f>
        <v>78.142180760000002</v>
      </c>
      <c r="D39" s="2">
        <v>7.2033207700000004</v>
      </c>
      <c r="E39" s="2">
        <v>-4.7481326799999994</v>
      </c>
      <c r="F39" s="2">
        <v>58.752090500000001</v>
      </c>
      <c r="G39" s="2">
        <v>16.934902170000001</v>
      </c>
      <c r="H39" s="2">
        <f t="shared" ref="H39:H40" si="39">I39+J39+K39+L39</f>
        <v>-35.219428289999996</v>
      </c>
      <c r="I39" s="2">
        <v>-7.7696532699999992</v>
      </c>
      <c r="J39" s="2">
        <v>-6.9193076200000005</v>
      </c>
      <c r="K39" s="2">
        <v>-1.4209220899999999</v>
      </c>
      <c r="L39" s="2">
        <v>-19.109545309999998</v>
      </c>
      <c r="M39" s="2">
        <f t="shared" ref="M39:M40" si="40">N39+O39+P39</f>
        <v>77.721501853187746</v>
      </c>
      <c r="N39" s="2">
        <v>36.604092340000001</v>
      </c>
      <c r="O39" s="2">
        <v>103.32072364800001</v>
      </c>
      <c r="P39" s="2">
        <v>-62.20331413481226</v>
      </c>
      <c r="Q39" s="63">
        <v>26</v>
      </c>
    </row>
    <row r="40" spans="1:17" ht="12.75" customHeight="1" x14ac:dyDescent="0.2">
      <c r="A40" s="60">
        <v>27</v>
      </c>
      <c r="B40" s="61" t="s">
        <v>42</v>
      </c>
      <c r="C40" s="2">
        <f t="shared" si="38"/>
        <v>-1308.82982769</v>
      </c>
      <c r="D40" s="2">
        <v>-239.87015045999999</v>
      </c>
      <c r="E40" s="2">
        <v>-799.87502920000009</v>
      </c>
      <c r="F40" s="2">
        <v>-51.777904980000017</v>
      </c>
      <c r="G40" s="2">
        <v>-217.30674305000002</v>
      </c>
      <c r="H40" s="2">
        <f t="shared" si="39"/>
        <v>656.21664511000017</v>
      </c>
      <c r="I40" s="2">
        <v>-198.73361090999998</v>
      </c>
      <c r="J40" s="2">
        <v>634.70708262000005</v>
      </c>
      <c r="K40" s="2">
        <v>-724.52854691000005</v>
      </c>
      <c r="L40" s="2">
        <v>944.77172031000009</v>
      </c>
      <c r="M40" s="2">
        <f t="shared" si="40"/>
        <v>124.95381816366313</v>
      </c>
      <c r="N40" s="2">
        <v>-28.328082778999502</v>
      </c>
      <c r="O40" s="2">
        <v>-352.33327037000015</v>
      </c>
      <c r="P40" s="2">
        <v>505.61517131266277</v>
      </c>
      <c r="Q40" s="63">
        <v>27</v>
      </c>
    </row>
    <row r="41" spans="1:17" ht="12.75" customHeight="1" x14ac:dyDescent="0.2">
      <c r="A41" s="60">
        <v>28</v>
      </c>
      <c r="B41" s="61" t="s">
        <v>43</v>
      </c>
      <c r="C41" s="2">
        <f>C42+C43</f>
        <v>1746.7556047600001</v>
      </c>
      <c r="D41" s="2">
        <f t="shared" ref="D41:G41" si="41">D42+D43</f>
        <v>3.5270211900000277</v>
      </c>
      <c r="E41" s="2">
        <f t="shared" si="41"/>
        <v>1208.2296274099999</v>
      </c>
      <c r="F41" s="2">
        <f t="shared" si="41"/>
        <v>28.370932069999999</v>
      </c>
      <c r="G41" s="2">
        <f t="shared" si="41"/>
        <v>506.62802409000005</v>
      </c>
      <c r="H41" s="2">
        <f>H42+H43</f>
        <v>3165.1292016100001</v>
      </c>
      <c r="I41" s="2">
        <f t="shared" ref="I41:L41" si="42">I42+I43</f>
        <v>-60.955864390000002</v>
      </c>
      <c r="J41" s="2">
        <f t="shared" si="42"/>
        <v>-12.178685999999999</v>
      </c>
      <c r="K41" s="2">
        <f t="shared" si="42"/>
        <v>1999.2131879999999</v>
      </c>
      <c r="L41" s="2">
        <f t="shared" si="42"/>
        <v>1239.0505640000001</v>
      </c>
      <c r="M41" s="2">
        <f>M42+M43</f>
        <v>3625.8709352999995</v>
      </c>
      <c r="N41" s="2">
        <f t="shared" ref="N41:P41" si="43">N42+N43</f>
        <v>-1070.7494850899998</v>
      </c>
      <c r="O41" s="2">
        <f t="shared" si="43"/>
        <v>2473.7185260099996</v>
      </c>
      <c r="P41" s="2">
        <f t="shared" si="43"/>
        <v>2222.9018943799997</v>
      </c>
      <c r="Q41" s="63">
        <v>28</v>
      </c>
    </row>
    <row r="42" spans="1:17" ht="12.75" customHeight="1" x14ac:dyDescent="0.2">
      <c r="A42" s="60">
        <v>29</v>
      </c>
      <c r="B42" s="61" t="s">
        <v>44</v>
      </c>
      <c r="C42" s="2">
        <f t="shared" ref="C42:C43" si="44">D42+E42+F42+G42</f>
        <v>0</v>
      </c>
      <c r="D42" s="3">
        <v>0</v>
      </c>
      <c r="E42" s="3">
        <v>0</v>
      </c>
      <c r="F42" s="3">
        <v>0</v>
      </c>
      <c r="G42" s="3">
        <v>0</v>
      </c>
      <c r="H42" s="2">
        <f t="shared" ref="H42:H43" si="45">I42+J42+K42+L42</f>
        <v>0</v>
      </c>
      <c r="I42" s="3">
        <v>0</v>
      </c>
      <c r="J42" s="3">
        <v>0</v>
      </c>
      <c r="K42" s="3">
        <v>0</v>
      </c>
      <c r="L42" s="3">
        <v>0</v>
      </c>
      <c r="M42" s="2">
        <f t="shared" ref="M42:M43" si="46">N42+O42+P42</f>
        <v>0</v>
      </c>
      <c r="N42" s="3">
        <v>0</v>
      </c>
      <c r="O42" s="3">
        <v>0</v>
      </c>
      <c r="P42" s="3">
        <v>0</v>
      </c>
      <c r="Q42" s="63">
        <v>29</v>
      </c>
    </row>
    <row r="43" spans="1:17" ht="12.75" customHeight="1" x14ac:dyDescent="0.2">
      <c r="A43" s="60">
        <v>30</v>
      </c>
      <c r="B43" s="61" t="s">
        <v>45</v>
      </c>
      <c r="C43" s="2">
        <f t="shared" si="44"/>
        <v>1746.7556047600001</v>
      </c>
      <c r="D43" s="2">
        <v>3.5270211900000277</v>
      </c>
      <c r="E43" s="2">
        <v>1208.2296274099999</v>
      </c>
      <c r="F43" s="2">
        <v>28.370932069999999</v>
      </c>
      <c r="G43" s="2">
        <v>506.62802409000005</v>
      </c>
      <c r="H43" s="2">
        <f t="shared" si="45"/>
        <v>3165.1292016100001</v>
      </c>
      <c r="I43" s="2">
        <v>-60.955864390000002</v>
      </c>
      <c r="J43" s="2">
        <v>-12.178685999999999</v>
      </c>
      <c r="K43" s="2">
        <v>1999.2131879999999</v>
      </c>
      <c r="L43" s="2">
        <v>1239.0505640000001</v>
      </c>
      <c r="M43" s="2">
        <f t="shared" si="46"/>
        <v>3625.8709352999995</v>
      </c>
      <c r="N43" s="2">
        <v>-1070.7494850899998</v>
      </c>
      <c r="O43" s="2">
        <v>2473.7185260099996</v>
      </c>
      <c r="P43" s="2">
        <v>2222.9018943799997</v>
      </c>
      <c r="Q43" s="63">
        <v>30</v>
      </c>
    </row>
    <row r="44" spans="1:17" ht="12.75" customHeight="1" x14ac:dyDescent="0.2">
      <c r="A44" s="60">
        <v>31</v>
      </c>
      <c r="B44" s="61" t="s">
        <v>46</v>
      </c>
      <c r="C44" s="2">
        <f>C45+C46+C47+C48</f>
        <v>-987.15327016999959</v>
      </c>
      <c r="D44" s="2">
        <f t="shared" ref="D44:G44" si="47">D45+D46+D47+D48</f>
        <v>316.08330427000004</v>
      </c>
      <c r="E44" s="2">
        <f t="shared" si="47"/>
        <v>193.79203764999997</v>
      </c>
      <c r="F44" s="2">
        <f t="shared" si="47"/>
        <v>-300.00475325999992</v>
      </c>
      <c r="G44" s="2">
        <f t="shared" si="47"/>
        <v>-1197.0238588299999</v>
      </c>
      <c r="H44" s="2">
        <f>H45+H46+H47+H48</f>
        <v>-229.68785052999976</v>
      </c>
      <c r="I44" s="2">
        <f t="shared" ref="I44:L44" si="48">I45+I46+I47+I48</f>
        <v>1064.13617497</v>
      </c>
      <c r="J44" s="2">
        <f t="shared" si="48"/>
        <v>-501.6615637299999</v>
      </c>
      <c r="K44" s="2">
        <f t="shared" si="48"/>
        <v>305.59524050000005</v>
      </c>
      <c r="L44" s="2">
        <f t="shared" si="48"/>
        <v>-1097.7577022699998</v>
      </c>
      <c r="M44" s="2">
        <f>M45+M46+M47+M48</f>
        <v>281.91740590999802</v>
      </c>
      <c r="N44" s="2">
        <f t="shared" ref="N44:P44" si="49">N45+N46+N47+N48</f>
        <v>-823.06167383000138</v>
      </c>
      <c r="O44" s="2">
        <f t="shared" si="49"/>
        <v>-966.14076422999995</v>
      </c>
      <c r="P44" s="2">
        <f t="shared" si="49"/>
        <v>2071.1198439699997</v>
      </c>
      <c r="Q44" s="63">
        <v>31</v>
      </c>
    </row>
    <row r="45" spans="1:17" ht="12.75" customHeight="1" x14ac:dyDescent="0.2">
      <c r="A45" s="60">
        <v>32</v>
      </c>
      <c r="B45" s="61" t="s">
        <v>47</v>
      </c>
      <c r="C45" s="2">
        <f t="shared" ref="C45:C48" si="50">D45+E45+F45+G45</f>
        <v>0</v>
      </c>
      <c r="D45" s="3">
        <v>0</v>
      </c>
      <c r="E45" s="3">
        <v>0</v>
      </c>
      <c r="F45" s="3">
        <v>0</v>
      </c>
      <c r="G45" s="3">
        <v>0</v>
      </c>
      <c r="H45" s="2">
        <f t="shared" ref="H45:H48" si="51">I45+J45+K45+L45</f>
        <v>0</v>
      </c>
      <c r="I45" s="3">
        <v>0</v>
      </c>
      <c r="J45" s="3">
        <v>0</v>
      </c>
      <c r="K45" s="3">
        <v>0</v>
      </c>
      <c r="L45" s="3">
        <v>0</v>
      </c>
      <c r="M45" s="2">
        <f t="shared" ref="M45:M48" si="52">N45+O45+P45</f>
        <v>0</v>
      </c>
      <c r="N45" s="3">
        <v>0</v>
      </c>
      <c r="O45" s="3">
        <v>0</v>
      </c>
      <c r="P45" s="3">
        <v>0</v>
      </c>
      <c r="Q45" s="63">
        <v>32</v>
      </c>
    </row>
    <row r="46" spans="1:17" ht="12.75" customHeight="1" x14ac:dyDescent="0.2">
      <c r="A46" s="60">
        <v>33</v>
      </c>
      <c r="B46" s="61" t="s">
        <v>48</v>
      </c>
      <c r="C46" s="2">
        <f t="shared" si="50"/>
        <v>-103.24367017000002</v>
      </c>
      <c r="D46" s="2">
        <v>-29.713295729999999</v>
      </c>
      <c r="E46" s="2">
        <v>-36.605262350000004</v>
      </c>
      <c r="F46" s="2">
        <v>32.368046739999997</v>
      </c>
      <c r="G46" s="2">
        <v>-69.29315883000001</v>
      </c>
      <c r="H46" s="2">
        <f t="shared" si="51"/>
        <v>21.315661469999995</v>
      </c>
      <c r="I46" s="2">
        <v>38.627724969999996</v>
      </c>
      <c r="J46" s="2">
        <v>-11.868353730000001</v>
      </c>
      <c r="K46" s="2">
        <v>-101.08610949999999</v>
      </c>
      <c r="L46" s="2">
        <v>95.642399729999994</v>
      </c>
      <c r="M46" s="2">
        <f t="shared" si="52"/>
        <v>2.7889443199999917</v>
      </c>
      <c r="N46" s="2">
        <v>8.2147925900000001</v>
      </c>
      <c r="O46" s="2">
        <v>2.0158319499999999</v>
      </c>
      <c r="P46" s="2">
        <v>-7.4416802200000092</v>
      </c>
      <c r="Q46" s="63">
        <v>33</v>
      </c>
    </row>
    <row r="47" spans="1:17" ht="12.75" customHeight="1" x14ac:dyDescent="0.2">
      <c r="A47" s="60">
        <v>34</v>
      </c>
      <c r="B47" s="61" t="s">
        <v>49</v>
      </c>
      <c r="C47" s="2">
        <f t="shared" si="50"/>
        <v>-450.89049999999975</v>
      </c>
      <c r="D47" s="2">
        <v>568.79780000000005</v>
      </c>
      <c r="E47" s="2">
        <v>370.57759999999996</v>
      </c>
      <c r="F47" s="2">
        <v>-5.4543999999999748</v>
      </c>
      <c r="G47" s="2">
        <v>-1384.8114999999998</v>
      </c>
      <c r="H47" s="2">
        <f t="shared" si="51"/>
        <v>563.6325710000001</v>
      </c>
      <c r="I47" s="2">
        <v>1345.151044</v>
      </c>
      <c r="J47" s="2">
        <v>-108.89038799999999</v>
      </c>
      <c r="K47" s="2">
        <v>259.38274799999999</v>
      </c>
      <c r="L47" s="2">
        <v>-932.01083299999982</v>
      </c>
      <c r="M47" s="2">
        <f t="shared" si="52"/>
        <v>1395.918551679998</v>
      </c>
      <c r="N47" s="2">
        <v>-745.10661111000138</v>
      </c>
      <c r="O47" s="2">
        <v>-432.61389901000007</v>
      </c>
      <c r="P47" s="2">
        <v>2573.6390617999996</v>
      </c>
      <c r="Q47" s="63">
        <v>34</v>
      </c>
    </row>
    <row r="48" spans="1:17" ht="12.75" customHeight="1" x14ac:dyDescent="0.2">
      <c r="A48" s="60">
        <v>35</v>
      </c>
      <c r="B48" s="61" t="s">
        <v>50</v>
      </c>
      <c r="C48" s="2">
        <f t="shared" si="50"/>
        <v>-433.01909999999992</v>
      </c>
      <c r="D48" s="2">
        <v>-223.00119999999998</v>
      </c>
      <c r="E48" s="2">
        <v>-140.18030000000002</v>
      </c>
      <c r="F48" s="2">
        <v>-326.91839999999996</v>
      </c>
      <c r="G48" s="2">
        <v>257.08080000000001</v>
      </c>
      <c r="H48" s="2">
        <f t="shared" si="51"/>
        <v>-814.63608299999987</v>
      </c>
      <c r="I48" s="2">
        <v>-319.64259400000003</v>
      </c>
      <c r="J48" s="2">
        <v>-380.9028219999999</v>
      </c>
      <c r="K48" s="2">
        <v>147.29860200000005</v>
      </c>
      <c r="L48" s="2">
        <v>-261.38926899999996</v>
      </c>
      <c r="M48" s="2">
        <f t="shared" si="52"/>
        <v>-1116.7900900899999</v>
      </c>
      <c r="N48" s="2">
        <v>-86.169855310000003</v>
      </c>
      <c r="O48" s="2">
        <v>-535.54269716999988</v>
      </c>
      <c r="P48" s="2">
        <v>-495.07753761000004</v>
      </c>
      <c r="Q48" s="63">
        <v>35</v>
      </c>
    </row>
    <row r="49" spans="1:17" ht="12.75" customHeight="1" x14ac:dyDescent="0.2">
      <c r="A49" s="60">
        <v>36</v>
      </c>
      <c r="B49" s="61" t="s">
        <v>51</v>
      </c>
      <c r="C49" s="2">
        <f>C50+C51+C52+C53</f>
        <v>1227.9172220000005</v>
      </c>
      <c r="D49" s="2">
        <f t="shared" ref="D49:G49" si="53">D50+D51+D52+D53</f>
        <v>-325.90286700000001</v>
      </c>
      <c r="E49" s="2">
        <f t="shared" si="53"/>
        <v>-532.02190499999995</v>
      </c>
      <c r="F49" s="2">
        <f t="shared" si="53"/>
        <v>970.22671600000001</v>
      </c>
      <c r="G49" s="2">
        <f t="shared" si="53"/>
        <v>1115.6152780000002</v>
      </c>
      <c r="H49" s="2">
        <f>H50+H51+H52+H53</f>
        <v>-570.24259600000028</v>
      </c>
      <c r="I49" s="2">
        <f t="shared" ref="I49:L49" si="54">I50+I51+I52+I53</f>
        <v>-864.4541509999998</v>
      </c>
      <c r="J49" s="2">
        <f t="shared" si="54"/>
        <v>-490.32153900000003</v>
      </c>
      <c r="K49" s="2">
        <f t="shared" si="54"/>
        <v>-824.21040200000004</v>
      </c>
      <c r="L49" s="2">
        <f t="shared" si="54"/>
        <v>1608.7434959999998</v>
      </c>
      <c r="M49" s="2">
        <f>M50+M51+M52+M53</f>
        <v>19.761696449999917</v>
      </c>
      <c r="N49" s="2">
        <f t="shared" ref="N49:P49" si="55">N50+N51+N52+N53</f>
        <v>636.27812634999998</v>
      </c>
      <c r="O49" s="2">
        <f t="shared" si="55"/>
        <v>1256.4128947300001</v>
      </c>
      <c r="P49" s="2">
        <f t="shared" si="55"/>
        <v>-1872.9293246299999</v>
      </c>
      <c r="Q49" s="63">
        <v>36</v>
      </c>
    </row>
    <row r="50" spans="1:17" ht="12.75" customHeight="1" x14ac:dyDescent="0.2">
      <c r="A50" s="60">
        <v>37</v>
      </c>
      <c r="B50" s="61" t="s">
        <v>52</v>
      </c>
      <c r="C50" s="2">
        <f t="shared" ref="C50:C53" si="56">D50+E50+F50+G50</f>
        <v>0.88099999999999956</v>
      </c>
      <c r="D50" s="2">
        <v>1.7166000000000001</v>
      </c>
      <c r="E50" s="2">
        <v>-3.9348000000000005</v>
      </c>
      <c r="F50" s="2">
        <v>1.8881999999999999</v>
      </c>
      <c r="G50" s="2">
        <v>1.2110000000000001</v>
      </c>
      <c r="H50" s="2">
        <f t="shared" ref="H50:H53" si="57">I50+J50+K50+L50</f>
        <v>-25.785459000000003</v>
      </c>
      <c r="I50" s="2">
        <v>-15.298431000000001</v>
      </c>
      <c r="J50" s="2">
        <v>-9.5867109999999993</v>
      </c>
      <c r="K50" s="2">
        <v>-0.67776400000000003</v>
      </c>
      <c r="L50" s="2">
        <v>-0.222553</v>
      </c>
      <c r="M50" s="2">
        <f t="shared" ref="M50:M53" si="58">N50+O50+P50</f>
        <v>-0.85031218999999858</v>
      </c>
      <c r="N50" s="2">
        <v>-1.9362133199999987</v>
      </c>
      <c r="O50" s="2">
        <v>0.95206675000000007</v>
      </c>
      <c r="P50" s="2">
        <v>0.13383438000000003</v>
      </c>
      <c r="Q50" s="63">
        <v>37</v>
      </c>
    </row>
    <row r="51" spans="1:17" ht="12.75" customHeight="1" x14ac:dyDescent="0.2">
      <c r="A51" s="60">
        <v>38</v>
      </c>
      <c r="B51" s="61" t="s">
        <v>53</v>
      </c>
      <c r="C51" s="2">
        <f t="shared" si="56"/>
        <v>438.242322</v>
      </c>
      <c r="D51" s="2">
        <v>60.189633000000001</v>
      </c>
      <c r="E51" s="2">
        <v>6.127794999999999</v>
      </c>
      <c r="F51" s="2">
        <v>109.44191599999999</v>
      </c>
      <c r="G51" s="2">
        <v>262.482978</v>
      </c>
      <c r="H51" s="2">
        <f t="shared" si="57"/>
        <v>332.97762799999998</v>
      </c>
      <c r="I51" s="2">
        <v>-111.132869</v>
      </c>
      <c r="J51" s="2">
        <v>158.79192</v>
      </c>
      <c r="K51" s="2">
        <v>77.156395000000003</v>
      </c>
      <c r="L51" s="2">
        <v>208.162182</v>
      </c>
      <c r="M51" s="2">
        <f t="shared" si="58"/>
        <v>1207.1297456299999</v>
      </c>
      <c r="N51" s="2">
        <v>-70.348702589999974</v>
      </c>
      <c r="O51" s="2">
        <v>811.22874050999997</v>
      </c>
      <c r="P51" s="2">
        <v>466.24970771000005</v>
      </c>
      <c r="Q51" s="63">
        <v>38</v>
      </c>
    </row>
    <row r="52" spans="1:17" ht="12.75" customHeight="1" x14ac:dyDescent="0.2">
      <c r="A52" s="60">
        <v>39</v>
      </c>
      <c r="B52" s="61" t="s">
        <v>54</v>
      </c>
      <c r="C52" s="2">
        <f t="shared" si="56"/>
        <v>1024.8478000000005</v>
      </c>
      <c r="D52" s="2">
        <v>-395.52449999999999</v>
      </c>
      <c r="E52" s="2">
        <v>-422.02199999999993</v>
      </c>
      <c r="F52" s="2">
        <v>861.15160000000003</v>
      </c>
      <c r="G52" s="2">
        <v>981.24270000000024</v>
      </c>
      <c r="H52" s="2">
        <f t="shared" si="57"/>
        <v>-789.7671670000002</v>
      </c>
      <c r="I52" s="2">
        <v>-818.20367399999986</v>
      </c>
      <c r="J52" s="2">
        <v>-552.417776</v>
      </c>
      <c r="K52" s="2">
        <v>-931.09378100000004</v>
      </c>
      <c r="L52" s="2">
        <v>1511.9480639999999</v>
      </c>
      <c r="M52" s="2">
        <f t="shared" si="58"/>
        <v>-1254.2431782399999</v>
      </c>
      <c r="N52" s="2">
        <v>565.94679456999995</v>
      </c>
      <c r="O52" s="2">
        <v>632.18674971000019</v>
      </c>
      <c r="P52" s="2">
        <v>-2452.3767225199999</v>
      </c>
      <c r="Q52" s="63">
        <v>39</v>
      </c>
    </row>
    <row r="53" spans="1:17" ht="12.75" customHeight="1" x14ac:dyDescent="0.2">
      <c r="A53" s="60">
        <v>40</v>
      </c>
      <c r="B53" s="61" t="s">
        <v>55</v>
      </c>
      <c r="C53" s="2">
        <f t="shared" si="56"/>
        <v>-236.0539</v>
      </c>
      <c r="D53" s="2">
        <v>7.7153999999999989</v>
      </c>
      <c r="E53" s="2">
        <v>-112.19290000000001</v>
      </c>
      <c r="F53" s="2">
        <v>-2.2549999999999955</v>
      </c>
      <c r="G53" s="2">
        <v>-129.32139999999998</v>
      </c>
      <c r="H53" s="2">
        <f t="shared" si="57"/>
        <v>-87.667597999999998</v>
      </c>
      <c r="I53" s="2">
        <v>80.180823000000004</v>
      </c>
      <c r="J53" s="2">
        <v>-87.108972000000009</v>
      </c>
      <c r="K53" s="2">
        <v>30.404748000000001</v>
      </c>
      <c r="L53" s="2">
        <v>-111.14419699999999</v>
      </c>
      <c r="M53" s="2">
        <f t="shared" si="58"/>
        <v>67.725441250000003</v>
      </c>
      <c r="N53" s="2">
        <v>142.61624769000002</v>
      </c>
      <c r="O53" s="2">
        <v>-187.95466224000003</v>
      </c>
      <c r="P53" s="2">
        <v>113.06385580000001</v>
      </c>
      <c r="Q53" s="63">
        <v>40</v>
      </c>
    </row>
    <row r="54" spans="1:17" ht="12.75" customHeight="1" x14ac:dyDescent="0.2">
      <c r="A54" s="60">
        <v>41</v>
      </c>
      <c r="B54" s="61" t="s">
        <v>56</v>
      </c>
      <c r="C54" s="62">
        <f t="shared" ref="C54:P54" si="59">C33+C34</f>
        <v>729.98555507999936</v>
      </c>
      <c r="D54" s="62">
        <f t="shared" si="59"/>
        <v>-1163.7800417300002</v>
      </c>
      <c r="E54" s="62">
        <f t="shared" si="59"/>
        <v>1193.7396688400011</v>
      </c>
      <c r="F54" s="62">
        <f t="shared" si="59"/>
        <v>212.42131339000116</v>
      </c>
      <c r="G54" s="62">
        <f t="shared" si="59"/>
        <v>487.60461458000032</v>
      </c>
      <c r="H54" s="62">
        <f t="shared" si="59"/>
        <v>3361.9098357299995</v>
      </c>
      <c r="I54" s="62">
        <f t="shared" si="59"/>
        <v>-82.78525182000169</v>
      </c>
      <c r="J54" s="62">
        <f t="shared" si="59"/>
        <v>-1118.0049964900004</v>
      </c>
      <c r="K54" s="62">
        <f t="shared" si="59"/>
        <v>1468.2152944000022</v>
      </c>
      <c r="L54" s="62">
        <f t="shared" si="59"/>
        <v>3094.4847896400006</v>
      </c>
      <c r="M54" s="62">
        <f t="shared" si="59"/>
        <v>6131.9037015022568</v>
      </c>
      <c r="N54" s="62">
        <f t="shared" si="59"/>
        <v>36.731857320998387</v>
      </c>
      <c r="O54" s="62">
        <f t="shared" si="59"/>
        <v>3082.8427637379987</v>
      </c>
      <c r="P54" s="62">
        <f t="shared" si="59"/>
        <v>3012.3290804432622</v>
      </c>
      <c r="Q54" s="63">
        <v>41</v>
      </c>
    </row>
    <row r="55" spans="1:17" ht="12.75" customHeight="1" x14ac:dyDescent="0.2">
      <c r="A55" s="60">
        <v>42</v>
      </c>
      <c r="B55" s="61" t="s">
        <v>57</v>
      </c>
      <c r="C55" s="62">
        <f t="shared" ref="C55:P55" si="60">-C54-C57</f>
        <v>-1185.2204550799997</v>
      </c>
      <c r="D55" s="62">
        <f t="shared" si="60"/>
        <v>901.79454173000011</v>
      </c>
      <c r="E55" s="62">
        <f t="shared" si="60"/>
        <v>-1314.8580688400011</v>
      </c>
      <c r="F55" s="62">
        <f t="shared" si="60"/>
        <v>-865.71041339000124</v>
      </c>
      <c r="G55" s="62">
        <f t="shared" si="60"/>
        <v>93.553485419999561</v>
      </c>
      <c r="H55" s="62">
        <f t="shared" si="60"/>
        <v>-1403.5984217299995</v>
      </c>
      <c r="I55" s="62">
        <f t="shared" si="60"/>
        <v>-219.08957917999828</v>
      </c>
      <c r="J55" s="62">
        <f t="shared" si="60"/>
        <v>1493.0982314900004</v>
      </c>
      <c r="K55" s="62">
        <f t="shared" si="60"/>
        <v>-1127.4605324000022</v>
      </c>
      <c r="L55" s="62">
        <f t="shared" si="60"/>
        <v>-1550.1465416400006</v>
      </c>
      <c r="M55" s="62">
        <f t="shared" si="60"/>
        <v>801.7638145477431</v>
      </c>
      <c r="N55" s="62">
        <f t="shared" si="60"/>
        <v>-767.95466158099839</v>
      </c>
      <c r="O55" s="62">
        <f t="shared" si="60"/>
        <v>111.20574042200087</v>
      </c>
      <c r="P55" s="62">
        <f t="shared" si="60"/>
        <v>1458.5127357067381</v>
      </c>
      <c r="Q55" s="63">
        <v>42</v>
      </c>
    </row>
    <row r="56" spans="1:17" ht="12.75" customHeight="1" x14ac:dyDescent="0.2">
      <c r="A56" s="60">
        <v>43</v>
      </c>
      <c r="B56" s="61" t="s">
        <v>58</v>
      </c>
      <c r="C56" s="62">
        <f t="shared" ref="C56:P56" si="61">C54+C55</f>
        <v>-455.23490000000038</v>
      </c>
      <c r="D56" s="62">
        <f t="shared" si="61"/>
        <v>-261.98550000000012</v>
      </c>
      <c r="E56" s="62">
        <f t="shared" si="61"/>
        <v>-121.11840000000007</v>
      </c>
      <c r="F56" s="62">
        <f t="shared" si="61"/>
        <v>-653.28910000000008</v>
      </c>
      <c r="G56" s="62">
        <f t="shared" si="61"/>
        <v>581.15809999999988</v>
      </c>
      <c r="H56" s="62">
        <f t="shared" si="61"/>
        <v>1958.311414</v>
      </c>
      <c r="I56" s="62">
        <f t="shared" si="61"/>
        <v>-301.87483099999997</v>
      </c>
      <c r="J56" s="62">
        <f t="shared" si="61"/>
        <v>375.09323500000005</v>
      </c>
      <c r="K56" s="62">
        <f t="shared" si="61"/>
        <v>340.75476200000003</v>
      </c>
      <c r="L56" s="62">
        <f t="shared" si="61"/>
        <v>1544.338248</v>
      </c>
      <c r="M56" s="62">
        <f t="shared" si="61"/>
        <v>6933.6675160499999</v>
      </c>
      <c r="N56" s="62">
        <f t="shared" si="61"/>
        <v>-731.22280425999998</v>
      </c>
      <c r="O56" s="62">
        <f t="shared" si="61"/>
        <v>3194.0485041599995</v>
      </c>
      <c r="P56" s="62">
        <f t="shared" si="61"/>
        <v>4470.8418161500003</v>
      </c>
      <c r="Q56" s="63">
        <v>43</v>
      </c>
    </row>
    <row r="57" spans="1:17" ht="12.75" customHeight="1" x14ac:dyDescent="0.2">
      <c r="A57" s="60">
        <v>44</v>
      </c>
      <c r="B57" s="61" t="s">
        <v>59</v>
      </c>
      <c r="C57" s="62">
        <f>C58+C59+C60</f>
        <v>455.23490000000032</v>
      </c>
      <c r="D57" s="62">
        <f t="shared" ref="D57:G57" si="62">D58+D59+D60</f>
        <v>261.98550000000012</v>
      </c>
      <c r="E57" s="62">
        <f t="shared" si="62"/>
        <v>121.11840000000001</v>
      </c>
      <c r="F57" s="62">
        <f t="shared" si="62"/>
        <v>653.28910000000008</v>
      </c>
      <c r="G57" s="62">
        <f t="shared" si="62"/>
        <v>-581.15809999999988</v>
      </c>
      <c r="H57" s="62">
        <f>H58+H59+H60</f>
        <v>-1958.311414</v>
      </c>
      <c r="I57" s="62">
        <f t="shared" ref="I57:L57" si="63">I58+I59+I60</f>
        <v>301.87483099999997</v>
      </c>
      <c r="J57" s="62">
        <f t="shared" si="63"/>
        <v>-375.09323499999999</v>
      </c>
      <c r="K57" s="62">
        <f t="shared" si="63"/>
        <v>-340.75476200000003</v>
      </c>
      <c r="L57" s="62">
        <f t="shared" si="63"/>
        <v>-1544.338248</v>
      </c>
      <c r="M57" s="62">
        <f>M58+M59+M60</f>
        <v>-6933.6675160499999</v>
      </c>
      <c r="N57" s="62">
        <f t="shared" ref="N57:P57" si="64">N58+N59+N60</f>
        <v>731.22280425999998</v>
      </c>
      <c r="O57" s="62">
        <f t="shared" si="64"/>
        <v>-3194.0485041599995</v>
      </c>
      <c r="P57" s="62">
        <f t="shared" si="64"/>
        <v>-4470.8418161500003</v>
      </c>
      <c r="Q57" s="63">
        <v>44</v>
      </c>
    </row>
    <row r="58" spans="1:17" ht="12.75" customHeight="1" x14ac:dyDescent="0.2">
      <c r="A58" s="60">
        <v>45</v>
      </c>
      <c r="B58" s="61" t="s">
        <v>60</v>
      </c>
      <c r="C58" s="2">
        <f t="shared" ref="C58:C60" si="65">D58+E58+F58+G58</f>
        <v>632.34040000000027</v>
      </c>
      <c r="D58" s="2">
        <v>722.47660000000008</v>
      </c>
      <c r="E58" s="2">
        <v>-102.9254</v>
      </c>
      <c r="F58" s="2">
        <v>697.65740000000005</v>
      </c>
      <c r="G58" s="2">
        <v>-684.86819999999989</v>
      </c>
      <c r="H58" s="2">
        <f t="shared" ref="H58:H60" si="66">I58+J58+K58+L58</f>
        <v>-1227.1364779999999</v>
      </c>
      <c r="I58" s="2">
        <v>214.54717699999998</v>
      </c>
      <c r="J58" s="2">
        <v>-219.05812299999999</v>
      </c>
      <c r="K58" s="2">
        <v>-366.04648900000001</v>
      </c>
      <c r="L58" s="2">
        <v>-856.57904299999996</v>
      </c>
      <c r="M58" s="2">
        <f>N58+O58+P58</f>
        <v>-5912.3896180000002</v>
      </c>
      <c r="N58" s="2">
        <v>917.26926772000002</v>
      </c>
      <c r="O58" s="2">
        <v>-2690.2399072999997</v>
      </c>
      <c r="P58" s="2">
        <v>-4139.4189784200007</v>
      </c>
      <c r="Q58" s="63">
        <v>45</v>
      </c>
    </row>
    <row r="59" spans="1:17" ht="12.75" customHeight="1" x14ac:dyDescent="0.2">
      <c r="A59" s="60">
        <v>46</v>
      </c>
      <c r="B59" s="61" t="s">
        <v>61</v>
      </c>
      <c r="C59" s="2">
        <f t="shared" si="65"/>
        <v>0</v>
      </c>
      <c r="D59" s="3">
        <v>0</v>
      </c>
      <c r="E59" s="3">
        <v>0</v>
      </c>
      <c r="F59" s="3">
        <v>0</v>
      </c>
      <c r="G59" s="3">
        <v>0</v>
      </c>
      <c r="H59" s="2">
        <f t="shared" si="66"/>
        <v>0</v>
      </c>
      <c r="I59" s="3">
        <v>0</v>
      </c>
      <c r="J59" s="3">
        <v>0</v>
      </c>
      <c r="K59" s="3">
        <v>0</v>
      </c>
      <c r="L59" s="3">
        <v>0</v>
      </c>
      <c r="M59" s="2">
        <f>N59+O59+P59</f>
        <v>0</v>
      </c>
      <c r="N59" s="3">
        <v>0</v>
      </c>
      <c r="O59" s="3">
        <v>0</v>
      </c>
      <c r="P59" s="3">
        <v>0</v>
      </c>
      <c r="Q59" s="63">
        <v>46</v>
      </c>
    </row>
    <row r="60" spans="1:17" ht="12.75" customHeight="1" x14ac:dyDescent="0.2">
      <c r="A60" s="60">
        <v>47</v>
      </c>
      <c r="B60" s="61" t="s">
        <v>62</v>
      </c>
      <c r="C60" s="2">
        <f t="shared" si="65"/>
        <v>-177.10549999999995</v>
      </c>
      <c r="D60" s="2">
        <v>-460.49109999999996</v>
      </c>
      <c r="E60" s="2">
        <v>224.0438</v>
      </c>
      <c r="F60" s="2">
        <v>-44.368300000000005</v>
      </c>
      <c r="G60" s="2">
        <v>103.71010000000001</v>
      </c>
      <c r="H60" s="2">
        <f t="shared" si="66"/>
        <v>-731.17493600000012</v>
      </c>
      <c r="I60" s="2">
        <v>87.327653999999995</v>
      </c>
      <c r="J60" s="2">
        <v>-156.035112</v>
      </c>
      <c r="K60" s="2">
        <v>25.29172699999998</v>
      </c>
      <c r="L60" s="2">
        <v>-687.75920500000007</v>
      </c>
      <c r="M60" s="2">
        <f>N60+O60+P60</f>
        <v>-1021.27789805</v>
      </c>
      <c r="N60" s="2">
        <v>-186.04646345999998</v>
      </c>
      <c r="O60" s="2">
        <v>-503.80859686000002</v>
      </c>
      <c r="P60" s="2">
        <v>-331.42283772999991</v>
      </c>
      <c r="Q60" s="63">
        <v>47</v>
      </c>
    </row>
    <row r="61" spans="1:17" ht="6" customHeight="1" x14ac:dyDescent="0.2">
      <c r="A61" s="64"/>
      <c r="B61" s="65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15"/>
      <c r="Q61" s="66"/>
    </row>
    <row r="62" spans="1:17" ht="6" customHeight="1" x14ac:dyDescent="0.2">
      <c r="B62" s="67"/>
      <c r="C62" s="6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</row>
    <row r="63" spans="1:17" ht="12.75" customHeight="1" x14ac:dyDescent="0.2">
      <c r="A63" s="8" t="s">
        <v>63</v>
      </c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</row>
    <row r="64" spans="1:17" ht="12.75" customHeight="1" x14ac:dyDescent="0.2">
      <c r="A64" s="32" t="s">
        <v>10</v>
      </c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</row>
    <row r="65" spans="1:16" ht="12.75" customHeight="1" x14ac:dyDescent="0.2">
      <c r="A65" s="8" t="s">
        <v>16</v>
      </c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</row>
    <row r="66" spans="1:16" ht="12.75" customHeight="1" x14ac:dyDescent="0.2">
      <c r="A66" s="32" t="s">
        <v>11</v>
      </c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</row>
    <row r="67" spans="1:16" ht="12.75" customHeight="1" x14ac:dyDescent="0.2">
      <c r="A67" s="32" t="s">
        <v>12</v>
      </c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</row>
    <row r="68" spans="1:16" ht="12.75" customHeight="1" x14ac:dyDescent="0.2"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</row>
    <row r="69" spans="1:16" ht="12.75" customHeight="1" x14ac:dyDescent="0.2"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</row>
    <row r="70" spans="1:16" ht="12.75" customHeight="1" x14ac:dyDescent="0.2"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</row>
    <row r="71" spans="1:16" ht="12.75" customHeight="1" x14ac:dyDescent="0.2"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</row>
    <row r="72" spans="1:16" ht="12.75" customHeight="1" x14ac:dyDescent="0.2"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</row>
    <row r="73" spans="1:16" ht="12.75" customHeight="1" x14ac:dyDescent="0.2"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</row>
    <row r="74" spans="1:16" ht="12.75" customHeight="1" x14ac:dyDescent="0.2"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</row>
    <row r="75" spans="1:16" ht="12.75" customHeight="1" x14ac:dyDescent="0.2"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</row>
    <row r="76" spans="1:16" ht="12.75" customHeight="1" x14ac:dyDescent="0.2"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</row>
    <row r="77" spans="1:16" ht="12.75" customHeight="1" x14ac:dyDescent="0.2"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</row>
    <row r="78" spans="1:16" ht="12.75" customHeight="1" x14ac:dyDescent="0.2"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</row>
    <row r="79" spans="1:16" ht="12.75" customHeight="1" x14ac:dyDescent="0.2"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</row>
    <row r="80" spans="1:16" ht="12.75" customHeight="1" x14ac:dyDescent="0.2"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</row>
    <row r="81" spans="3:16" ht="12.75" customHeight="1" x14ac:dyDescent="0.2"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</row>
    <row r="82" spans="3:16" ht="12.75" customHeight="1" x14ac:dyDescent="0.2"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</row>
    <row r="83" spans="3:16" ht="12.75" customHeight="1" x14ac:dyDescent="0.2"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</row>
    <row r="84" spans="3:16" ht="12.75" customHeight="1" x14ac:dyDescent="0.2"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</row>
    <row r="85" spans="3:16" ht="12.75" customHeight="1" x14ac:dyDescent="0.2"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</row>
    <row r="86" spans="3:16" ht="12.75" customHeight="1" x14ac:dyDescent="0.2">
      <c r="C86" s="7"/>
      <c r="D86" s="11"/>
      <c r="E86" s="11"/>
      <c r="F86" s="11"/>
      <c r="G86" s="11"/>
      <c r="H86" s="7"/>
      <c r="I86" s="7"/>
      <c r="J86" s="7"/>
      <c r="K86" s="7"/>
      <c r="L86" s="7"/>
      <c r="M86" s="7"/>
      <c r="N86" s="7"/>
      <c r="O86" s="7"/>
      <c r="P86" s="7"/>
    </row>
    <row r="87" spans="3:16" ht="12.75" customHeight="1" x14ac:dyDescent="0.2"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3:16" ht="12.75" customHeight="1" x14ac:dyDescent="0.2"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3:16" ht="12.75" customHeight="1" x14ac:dyDescent="0.2"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3:16" ht="12.75" customHeight="1" x14ac:dyDescent="0.2"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</row>
    <row r="91" spans="3:16" ht="12.75" customHeight="1" x14ac:dyDescent="0.2"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</row>
    <row r="92" spans="3:16" ht="12.75" customHeight="1" x14ac:dyDescent="0.2"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</row>
    <row r="93" spans="3:16" ht="12.75" customHeight="1" x14ac:dyDescent="0.2"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</row>
    <row r="94" spans="3:16" ht="12.75" customHeight="1" x14ac:dyDescent="0.2"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</row>
    <row r="95" spans="3:16" ht="12.75" customHeight="1" x14ac:dyDescent="0.2"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</row>
    <row r="96" spans="3:16" ht="12.75" customHeight="1" x14ac:dyDescent="0.2"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</row>
    <row r="97" spans="3:16" ht="12.75" customHeight="1" x14ac:dyDescent="0.2"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</row>
    <row r="98" spans="3:16" ht="12.75" customHeight="1" x14ac:dyDescent="0.2"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</row>
    <row r="99" spans="3:16" ht="12.75" customHeight="1" x14ac:dyDescent="0.2"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</row>
    <row r="100" spans="3:16" ht="12.75" customHeight="1" x14ac:dyDescent="0.2"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</row>
    <row r="101" spans="3:16" ht="12.75" customHeight="1" x14ac:dyDescent="0.2"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</row>
    <row r="102" spans="3:16" ht="12.75" customHeight="1" x14ac:dyDescent="0.2"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</row>
    <row r="103" spans="3:16" ht="12.75" customHeight="1" x14ac:dyDescent="0.2"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</row>
    <row r="104" spans="3:16" ht="12.75" customHeight="1" x14ac:dyDescent="0.2"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</row>
    <row r="105" spans="3:16" ht="12.75" customHeight="1" x14ac:dyDescent="0.2"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</row>
    <row r="106" spans="3:16" ht="12.75" customHeight="1" x14ac:dyDescent="0.2"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</row>
    <row r="107" spans="3:16" ht="12.75" customHeight="1" x14ac:dyDescent="0.2"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</row>
    <row r="108" spans="3:16" ht="12.75" customHeight="1" x14ac:dyDescent="0.2">
      <c r="C108" s="68"/>
      <c r="D108" s="68"/>
      <c r="E108" s="68"/>
      <c r="F108" s="68"/>
      <c r="G108" s="68"/>
      <c r="H108" s="68"/>
      <c r="I108" s="68"/>
      <c r="J108" s="68"/>
      <c r="K108" s="68"/>
      <c r="L108" s="68"/>
      <c r="M108" s="68"/>
      <c r="N108" s="68"/>
      <c r="O108" s="68"/>
      <c r="P108" s="68"/>
    </row>
    <row r="109" spans="3:16" ht="12.75" customHeight="1" x14ac:dyDescent="0.2">
      <c r="C109" s="69"/>
      <c r="D109" s="69"/>
      <c r="E109" s="69"/>
      <c r="F109" s="69"/>
      <c r="G109" s="69"/>
      <c r="H109" s="69"/>
      <c r="I109" s="69"/>
      <c r="J109" s="69"/>
      <c r="K109" s="69"/>
      <c r="L109" s="69"/>
      <c r="M109" s="69"/>
      <c r="N109" s="69"/>
      <c r="O109" s="69"/>
      <c r="P109" s="69"/>
    </row>
    <row r="110" spans="3:16" ht="12.75" customHeight="1" x14ac:dyDescent="0.2">
      <c r="C110" s="68"/>
      <c r="D110" s="68"/>
      <c r="E110" s="68"/>
      <c r="F110" s="68"/>
      <c r="G110" s="68"/>
      <c r="H110" s="68"/>
      <c r="I110" s="68"/>
      <c r="J110" s="68"/>
      <c r="K110" s="68"/>
      <c r="L110" s="68"/>
      <c r="M110" s="68"/>
      <c r="N110" s="68"/>
      <c r="O110" s="68"/>
      <c r="P110" s="68"/>
    </row>
    <row r="111" spans="3:16" ht="12.75" customHeight="1" x14ac:dyDescent="0.2">
      <c r="C111" s="70"/>
      <c r="D111" s="70"/>
      <c r="E111" s="70"/>
      <c r="F111" s="70"/>
      <c r="G111" s="70"/>
      <c r="H111" s="68"/>
      <c r="I111" s="68"/>
      <c r="J111" s="68"/>
      <c r="K111" s="68"/>
      <c r="L111" s="68"/>
      <c r="M111" s="68"/>
      <c r="N111" s="68"/>
      <c r="O111" s="68"/>
      <c r="P111" s="68"/>
    </row>
    <row r="112" spans="3:16" ht="12.75" customHeight="1" x14ac:dyDescent="0.2">
      <c r="C112" s="69"/>
      <c r="D112" s="69"/>
      <c r="E112" s="69"/>
      <c r="F112" s="69"/>
      <c r="G112" s="69"/>
      <c r="H112" s="69"/>
      <c r="I112" s="69"/>
      <c r="J112" s="69"/>
      <c r="K112" s="69"/>
      <c r="L112" s="69"/>
      <c r="M112" s="69"/>
      <c r="N112" s="69"/>
      <c r="O112" s="69"/>
      <c r="P112" s="69"/>
    </row>
    <row r="113" spans="3:16" ht="12.75" customHeight="1" x14ac:dyDescent="0.2">
      <c r="C113" s="69"/>
      <c r="D113" s="69"/>
      <c r="E113" s="69"/>
      <c r="F113" s="69"/>
      <c r="G113" s="69"/>
      <c r="H113" s="69"/>
      <c r="I113" s="69"/>
      <c r="J113" s="69"/>
      <c r="K113" s="69"/>
      <c r="L113" s="69"/>
      <c r="M113" s="69"/>
      <c r="N113" s="69"/>
      <c r="O113" s="69"/>
      <c r="P113" s="69"/>
    </row>
    <row r="114" spans="3:16" ht="12.75" customHeight="1" x14ac:dyDescent="0.2">
      <c r="C114" s="68"/>
      <c r="D114" s="68"/>
      <c r="E114" s="68"/>
      <c r="F114" s="68"/>
      <c r="G114" s="68"/>
      <c r="H114" s="68"/>
      <c r="I114" s="68"/>
      <c r="J114" s="68"/>
      <c r="K114" s="68"/>
      <c r="L114" s="68"/>
      <c r="M114" s="68"/>
      <c r="N114" s="68"/>
      <c r="O114" s="68"/>
      <c r="P114" s="68"/>
    </row>
  </sheetData>
  <mergeCells count="21">
    <mergeCell ref="A1:G1"/>
    <mergeCell ref="A2:G2"/>
    <mergeCell ref="A3:G3"/>
    <mergeCell ref="H1:Q1"/>
    <mergeCell ref="H2:Q2"/>
    <mergeCell ref="H3:Q3"/>
    <mergeCell ref="A8:A12"/>
    <mergeCell ref="Q8:Q12"/>
    <mergeCell ref="C9:G9"/>
    <mergeCell ref="C10:G10"/>
    <mergeCell ref="H10:L10"/>
    <mergeCell ref="C11:C12"/>
    <mergeCell ref="D11:G11"/>
    <mergeCell ref="H11:H12"/>
    <mergeCell ref="I11:L11"/>
    <mergeCell ref="C8:G8"/>
    <mergeCell ref="H8:P8"/>
    <mergeCell ref="H9:P9"/>
    <mergeCell ref="M10:P10"/>
    <mergeCell ref="M11:M12"/>
    <mergeCell ref="N11:P11"/>
  </mergeCells>
  <printOptions horizontalCentered="1"/>
  <pageMargins left="0.74803149606299213" right="0.74803149606299213" top="0.98425196850393704" bottom="0.98425196850393704" header="0.31496062992125984" footer="0.31496062992125984"/>
  <pageSetup scale="80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2 PA</vt:lpstr>
      <vt:lpstr>'Cuadro 2 PA'!Área_de_impresión</vt:lpstr>
      <vt:lpstr>'Cuadro 2 PA'!Títulos_a_imprimir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Dalys Liao de Pardo</cp:lastModifiedBy>
  <cp:lastPrinted>2021-01-11T19:31:34Z</cp:lastPrinted>
  <dcterms:created xsi:type="dcterms:W3CDTF">2018-11-21T20:09:16Z</dcterms:created>
  <dcterms:modified xsi:type="dcterms:W3CDTF">2021-02-08T16:08:24Z</dcterms:modified>
</cp:coreProperties>
</file>